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8_RESSOURCEN-ABFALL\8-4_Ablagerungsquoten\"/>
    </mc:Choice>
  </mc:AlternateContent>
  <bookViews>
    <workbookView xWindow="0" yWindow="0" windowWidth="28800" windowHeight="13245"/>
  </bookViews>
  <sheets>
    <sheet name="Tabelle1" sheetId="1" r:id="rId1"/>
  </sheets>
  <definedNames>
    <definedName name="Print_Area" localSheetId="0">Tabelle1!$A$1:$H$26</definedName>
  </definedNames>
  <calcPr calcId="152511"/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  <c r="C20" i="1" l="1"/>
  <c r="D20" i="1"/>
  <c r="E20" i="1"/>
  <c r="H20" i="1"/>
  <c r="F20" i="1"/>
  <c r="G20" i="1"/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<sst xmlns="http://schemas.openxmlformats.org/spreadsheetml/2006/main" count="12" uniqueCount="12">
  <si>
    <t>Ablagerungsquoten der Hauptabfallströme in Prozent</t>
  </si>
  <si>
    <t>Siedlungsabfälle</t>
  </si>
  <si>
    <t>Übrige Abfälle (insbesondere aus Produktion und Gewerbe)</t>
  </si>
  <si>
    <t>Gefährliche Abfälle</t>
  </si>
  <si>
    <t>Quelle: Statistisches Bundesamt, Wiesbaden, Abfallbilanz,  verschiedene Jahrgänge; Umweltbundesamt, eigene Berechnungen</t>
  </si>
  <si>
    <t>2000: Hamburg mit Daten von 1999</t>
  </si>
  <si>
    <t>* Ab 2004 ohne eingesetzte Mengen an Bodenaushub, Bauschutt und Straßenaufbruch bei Bau- und Rekultivierungsmaßnahmen der öffentlichen Hand.</t>
  </si>
  <si>
    <t>2002: Einführung des Europäischen Abfallverzeichnisses mit Verschiebungen zwischen nicht besonders überwachungsbedürftigen und besonders überwachungsbedürftigen Abfällen sowie innerhalb der Siedlungsabfälle.</t>
  </si>
  <si>
    <t>** Abfälle aus Gewinnung und Behandlung von Bodenschätzen wurden 2017 zu 96,5 % abgelagert.</t>
  </si>
  <si>
    <t>Bau- und Abbruchabfälle*</t>
  </si>
  <si>
    <t>Abfälle insgesamt (einschließlich Abfälle aus Gewinnung und Behandlung von Bodenschätzen)**</t>
  </si>
  <si>
    <t>Abfälle insgesamt (ohne Abfälle aus Gewinnung und Behandlung von Bodenschätzen)**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</si>
</sst>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6"/>
      <name val="Meta Serif Offc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2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right" vertical="top" wrapText="1"/>
    </xf>
    <xf numFmtId="4" fontId="1" fillId="4" borderId="5" xfId="0" applyNumberFormat="1" applyFont="1" applyFill="1" applyBorder="1" applyAlignment="1">
      <alignment horizontal="right" vertical="center" wrapText="1" indent="5"/>
    </xf>
    <xf numFmtId="4" fontId="1" fillId="4" borderId="6" xfId="0" applyNumberFormat="1" applyFont="1" applyFill="1" applyBorder="1" applyAlignment="1">
      <alignment horizontal="right" vertical="center" wrapText="1" indent="5"/>
    </xf>
    <xf numFmtId="4" fontId="1" fillId="2" borderId="5" xfId="0" applyNumberFormat="1" applyFont="1" applyFill="1" applyBorder="1" applyAlignment="1">
      <alignment horizontal="right" vertical="center" wrapText="1" indent="5"/>
    </xf>
    <xf numFmtId="4" fontId="1" fillId="2" borderId="6" xfId="0" applyNumberFormat="1" applyFont="1" applyFill="1" applyBorder="1" applyAlignment="1">
      <alignment horizontal="right" vertical="center" wrapText="1" indent="5"/>
    </xf>
    <xf numFmtId="4" fontId="1" fillId="0" borderId="5" xfId="0" applyNumberFormat="1" applyFont="1" applyFill="1" applyBorder="1" applyAlignment="1">
      <alignment horizontal="right" vertical="center" wrapText="1" indent="5"/>
    </xf>
    <xf numFmtId="4" fontId="1" fillId="0" borderId="6" xfId="0" applyNumberFormat="1" applyFont="1" applyFill="1" applyBorder="1" applyAlignment="1">
      <alignment horizontal="right" vertical="center" wrapText="1" indent="5"/>
    </xf>
    <xf numFmtId="4" fontId="1" fillId="2" borderId="8" xfId="0" applyNumberFormat="1" applyFont="1" applyFill="1" applyBorder="1" applyAlignment="1">
      <alignment horizontal="right" vertical="center" wrapText="1" indent="5"/>
    </xf>
    <xf numFmtId="4" fontId="1" fillId="2" borderId="9" xfId="0" applyNumberFormat="1" applyFont="1" applyFill="1" applyBorder="1" applyAlignment="1">
      <alignment horizontal="right" vertical="center" wrapText="1" indent="5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  <color rgb="FFE6E6E6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171450</xdr:rowOff>
    </xdr:from>
    <xdr:to>
      <xdr:col>8</xdr:col>
      <xdr:colOff>7938</xdr:colOff>
      <xdr:row>1</xdr:row>
      <xdr:rowOff>171450</xdr:rowOff>
    </xdr:to>
    <xdr:cxnSp macro="">
      <xdr:nvCxnSpPr>
        <xdr:cNvPr id="2" name="Gerade Verbindung 1"/>
        <xdr:cNvCxnSpPr/>
      </xdr:nvCxnSpPr>
      <xdr:spPr>
        <a:xfrm>
          <a:off x="231775" y="227013"/>
          <a:ext cx="8888413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showGridLines="0" tabSelected="1" zoomScale="120" zoomScaleNormal="120" workbookViewId="0">
      <selection sqref="A1:I26"/>
    </sheetView>
  </sheetViews>
  <sheetFormatPr baseColWidth="10" defaultColWidth="11.42578125" defaultRowHeight="15" x14ac:dyDescent="0.25"/>
  <cols>
    <col min="1" max="1" width="3.28515625" style="2" customWidth="1"/>
    <col min="2" max="2" width="16.140625" style="2" customWidth="1"/>
    <col min="3" max="8" width="19.5703125" style="2" customWidth="1"/>
    <col min="9" max="9" width="3.28515625" style="2" customWidth="1"/>
    <col min="10" max="16384" width="11.42578125" style="2"/>
  </cols>
  <sheetData>
    <row r="1" spans="2:8" ht="4.5" customHeight="1" x14ac:dyDescent="0.25"/>
    <row r="2" spans="2:8" ht="14.25" customHeight="1" x14ac:dyDescent="0.25">
      <c r="B2" s="1"/>
    </row>
    <row r="3" spans="2:8" ht="22.5" customHeight="1" x14ac:dyDescent="0.25">
      <c r="B3" s="4" t="s">
        <v>0</v>
      </c>
      <c r="C3" s="3"/>
      <c r="D3" s="3"/>
      <c r="E3" s="3"/>
      <c r="F3" s="3"/>
      <c r="G3" s="3"/>
      <c r="H3" s="3"/>
    </row>
    <row r="4" spans="2:8" ht="68.25" customHeight="1" x14ac:dyDescent="0.25">
      <c r="B4" s="5"/>
      <c r="C4" s="6" t="s">
        <v>11</v>
      </c>
      <c r="D4" s="6" t="s">
        <v>1</v>
      </c>
      <c r="E4" s="6" t="s">
        <v>2</v>
      </c>
      <c r="F4" s="6" t="s">
        <v>9</v>
      </c>
      <c r="G4" s="6" t="s">
        <v>3</v>
      </c>
      <c r="H4" s="7" t="s">
        <v>10</v>
      </c>
    </row>
    <row r="5" spans="2:8" ht="18.75" customHeight="1" x14ac:dyDescent="0.25">
      <c r="B5" s="8">
        <v>2000</v>
      </c>
      <c r="C5" s="15">
        <v>19.123861279364956</v>
      </c>
      <c r="D5" s="15">
        <v>27.1</v>
      </c>
      <c r="E5" s="15">
        <v>48.7</v>
      </c>
      <c r="F5" s="15">
        <v>12.2</v>
      </c>
      <c r="G5" s="15">
        <v>31.4</v>
      </c>
      <c r="H5" s="16">
        <v>28.7</v>
      </c>
    </row>
    <row r="6" spans="2:8" ht="18.75" customHeight="1" x14ac:dyDescent="0.25">
      <c r="B6" s="9">
        <v>2001</v>
      </c>
      <c r="C6" s="17">
        <v>18.375019867932433</v>
      </c>
      <c r="D6" s="17">
        <v>26.7</v>
      </c>
      <c r="E6" s="17">
        <v>47.5</v>
      </c>
      <c r="F6" s="17">
        <v>11.5</v>
      </c>
      <c r="G6" s="17">
        <v>29.6</v>
      </c>
      <c r="H6" s="18">
        <v>28.5</v>
      </c>
    </row>
    <row r="7" spans="2:8" ht="18.75" customHeight="1" x14ac:dyDescent="0.25">
      <c r="B7" s="8">
        <v>2002</v>
      </c>
      <c r="C7" s="15">
        <v>18.720611314439207</v>
      </c>
      <c r="D7" s="15">
        <v>21.3</v>
      </c>
      <c r="E7" s="15">
        <v>49.4</v>
      </c>
      <c r="F7" s="15">
        <v>12.8</v>
      </c>
      <c r="G7" s="15">
        <v>28.2</v>
      </c>
      <c r="H7" s="16">
        <v>28.4</v>
      </c>
    </row>
    <row r="8" spans="2:8" ht="18.75" customHeight="1" x14ac:dyDescent="0.25">
      <c r="B8" s="9">
        <v>2003</v>
      </c>
      <c r="C8" s="17">
        <v>17.879852247101397</v>
      </c>
      <c r="D8" s="17">
        <v>19.2</v>
      </c>
      <c r="E8" s="17">
        <v>44.4</v>
      </c>
      <c r="F8" s="17">
        <v>12</v>
      </c>
      <c r="G8" s="17">
        <v>25.8</v>
      </c>
      <c r="H8" s="18">
        <v>28.3</v>
      </c>
    </row>
    <row r="9" spans="2:8" ht="18.75" customHeight="1" x14ac:dyDescent="0.25">
      <c r="B9" s="8">
        <v>2004</v>
      </c>
      <c r="C9" s="15">
        <v>18.198649193756918</v>
      </c>
      <c r="D9" s="15">
        <v>17.7</v>
      </c>
      <c r="E9" s="15">
        <v>35.4</v>
      </c>
      <c r="F9" s="15">
        <v>13.5</v>
      </c>
      <c r="G9" s="15">
        <v>19.3</v>
      </c>
      <c r="H9" s="16">
        <v>30.3</v>
      </c>
    </row>
    <row r="10" spans="2:8" ht="18.75" customHeight="1" x14ac:dyDescent="0.25">
      <c r="B10" s="9">
        <v>2005</v>
      </c>
      <c r="C10" s="17">
        <v>15.058232701882904</v>
      </c>
      <c r="D10" s="17">
        <v>8.5</v>
      </c>
      <c r="E10" s="17">
        <v>30.9</v>
      </c>
      <c r="F10" s="17">
        <v>12.6</v>
      </c>
      <c r="G10" s="17">
        <v>18.3</v>
      </c>
      <c r="H10" s="18">
        <v>28.4</v>
      </c>
    </row>
    <row r="11" spans="2:8" ht="18.75" customHeight="1" x14ac:dyDescent="0.25">
      <c r="B11" s="8">
        <v>2006</v>
      </c>
      <c r="C11" s="15">
        <v>9.5727291130979175</v>
      </c>
      <c r="D11" s="15">
        <v>0.7</v>
      </c>
      <c r="E11" s="15">
        <v>9.3000000000000007</v>
      </c>
      <c r="F11" s="15">
        <v>10.6</v>
      </c>
      <c r="G11" s="15">
        <v>16.8</v>
      </c>
      <c r="H11" s="16">
        <v>19.7</v>
      </c>
    </row>
    <row r="12" spans="2:8" ht="18.75" customHeight="1" x14ac:dyDescent="0.25">
      <c r="B12" s="9">
        <v>2007</v>
      </c>
      <c r="C12" s="17">
        <v>10.482045021871503</v>
      </c>
      <c r="D12" s="17">
        <v>0.6</v>
      </c>
      <c r="E12" s="17">
        <v>11.6</v>
      </c>
      <c r="F12" s="17">
        <v>11.6</v>
      </c>
      <c r="G12" s="17">
        <v>18.8</v>
      </c>
      <c r="H12" s="18">
        <v>20.399999999999999</v>
      </c>
    </row>
    <row r="13" spans="2:8" ht="18.75" customHeight="1" x14ac:dyDescent="0.25">
      <c r="B13" s="8">
        <v>2008</v>
      </c>
      <c r="C13" s="15">
        <v>10.107620159348864</v>
      </c>
      <c r="D13" s="15">
        <v>0.5913122583579713</v>
      </c>
      <c r="E13" s="15">
        <v>11.312762525920281</v>
      </c>
      <c r="F13" s="15">
        <v>11.259394465307182</v>
      </c>
      <c r="G13" s="15">
        <v>17.507568113017154</v>
      </c>
      <c r="H13" s="16">
        <v>19.334775271800176</v>
      </c>
    </row>
    <row r="14" spans="2:8" ht="18.75" customHeight="1" x14ac:dyDescent="0.25">
      <c r="B14" s="9">
        <v>2009</v>
      </c>
      <c r="C14" s="17">
        <v>8.5413113311596351</v>
      </c>
      <c r="D14" s="17">
        <v>0.36314117113027689</v>
      </c>
      <c r="E14" s="17">
        <v>7.6953086901394716</v>
      </c>
      <c r="F14" s="17">
        <v>9.9537998471959437</v>
      </c>
      <c r="G14" s="17">
        <v>15.923166681626425</v>
      </c>
      <c r="H14" s="18">
        <v>15.442127845470203</v>
      </c>
    </row>
    <row r="15" spans="2:8" ht="18.75" customHeight="1" x14ac:dyDescent="0.25">
      <c r="B15" s="8">
        <v>2010</v>
      </c>
      <c r="C15" s="15">
        <v>8.9745573115003801</v>
      </c>
      <c r="D15" s="15">
        <v>0.41838454820561771</v>
      </c>
      <c r="E15" s="15">
        <v>15.268049948361655</v>
      </c>
      <c r="F15" s="15">
        <v>9.0508902430192748</v>
      </c>
      <c r="G15" s="15">
        <v>16.236027121128824</v>
      </c>
      <c r="H15" s="16">
        <v>17.883654905619405</v>
      </c>
    </row>
    <row r="16" spans="2:8" ht="18.75" customHeight="1" x14ac:dyDescent="0.25">
      <c r="B16" s="9">
        <v>2011</v>
      </c>
      <c r="C16" s="17">
        <v>9.4533595816182459</v>
      </c>
      <c r="D16" s="17">
        <v>0.49166948663335791</v>
      </c>
      <c r="E16" s="17">
        <v>16.139749957184449</v>
      </c>
      <c r="F16" s="17">
        <v>9.36439424701347</v>
      </c>
      <c r="G16" s="17">
        <v>17.502050684280967</v>
      </c>
      <c r="H16" s="18">
        <v>17.476014378442681</v>
      </c>
    </row>
    <row r="17" spans="2:8" ht="18.75" customHeight="1" x14ac:dyDescent="0.25">
      <c r="B17" s="8">
        <v>2012</v>
      </c>
      <c r="C17" s="15">
        <v>9.6511714222087726</v>
      </c>
      <c r="D17" s="15">
        <v>0.2150364758134207</v>
      </c>
      <c r="E17" s="15">
        <v>18.586078424139586</v>
      </c>
      <c r="F17" s="15">
        <v>9.5743666678374133</v>
      </c>
      <c r="G17" s="15">
        <v>18.825466520307355</v>
      </c>
      <c r="H17" s="16">
        <v>16.754078029092742</v>
      </c>
    </row>
    <row r="18" spans="2:8" ht="18.75" customHeight="1" x14ac:dyDescent="0.25">
      <c r="B18" s="9">
        <v>2013</v>
      </c>
      <c r="C18" s="17">
        <f>100*(67434-28898)/(385729-29250)</f>
        <v>10.810173951340753</v>
      </c>
      <c r="D18" s="17">
        <f>100*135/49570</f>
        <v>0.27234214242485372</v>
      </c>
      <c r="E18" s="17">
        <f>100*13046/57123</f>
        <v>22.838436356633931</v>
      </c>
      <c r="F18" s="17">
        <f>100*21111/202735</f>
        <v>10.413100845931881</v>
      </c>
      <c r="G18" s="17">
        <f>100*4331/23532</f>
        <v>18.404725480197179</v>
      </c>
      <c r="H18" s="18">
        <f>100*67434/385729</f>
        <v>17.482221974495047</v>
      </c>
    </row>
    <row r="19" spans="2:8" ht="18.75" customHeight="1" x14ac:dyDescent="0.25">
      <c r="B19" s="8">
        <v>2014</v>
      </c>
      <c r="C19" s="15">
        <v>11.15</v>
      </c>
      <c r="D19" s="15">
        <v>0.24</v>
      </c>
      <c r="E19" s="15">
        <v>22.1</v>
      </c>
      <c r="F19" s="15">
        <v>11.2</v>
      </c>
      <c r="G19" s="15">
        <v>19.53</v>
      </c>
      <c r="H19" s="16">
        <v>17.8</v>
      </c>
    </row>
    <row r="20" spans="2:8" ht="18.75" customHeight="1" x14ac:dyDescent="0.25">
      <c r="B20" s="9">
        <v>2015</v>
      </c>
      <c r="C20" s="17">
        <f>100*(71570-30789)/(402229-31426)</f>
        <v>10.998023209089462</v>
      </c>
      <c r="D20" s="17">
        <f>100*104/51625</f>
        <v>0.20145278450363197</v>
      </c>
      <c r="E20" s="17">
        <f>100*13075/59218</f>
        <v>22.079435306832384</v>
      </c>
      <c r="F20" s="17">
        <f>100*22725/208997</f>
        <v>10.873361818590697</v>
      </c>
      <c r="G20" s="17">
        <f>100*4066/23686</f>
        <v>17.166258549354048</v>
      </c>
      <c r="H20" s="18">
        <f>100*71570/402229</f>
        <v>17.793346576204101</v>
      </c>
    </row>
    <row r="21" spans="2:8" ht="18.75" customHeight="1" x14ac:dyDescent="0.25">
      <c r="B21" s="11">
        <v>2016</v>
      </c>
      <c r="C21" s="19">
        <v>11.101054075838162</v>
      </c>
      <c r="D21" s="19">
        <v>0.23401684153990801</v>
      </c>
      <c r="E21" s="19">
        <v>23.191649359020268</v>
      </c>
      <c r="F21" s="19">
        <v>11.049664236722089</v>
      </c>
      <c r="G21" s="19">
        <v>19.735470941883769</v>
      </c>
      <c r="H21" s="20">
        <v>16.917607492260363</v>
      </c>
    </row>
    <row r="22" spans="2:8" ht="18.75" customHeight="1" x14ac:dyDescent="0.25">
      <c r="B22" s="10">
        <v>2017</v>
      </c>
      <c r="C22" s="21">
        <f>100*(72489-29918)/(412238-31009)</f>
        <v>11.166779022582228</v>
      </c>
      <c r="D22" s="21">
        <f>100*123/51790</f>
        <v>0.2374975864066422</v>
      </c>
      <c r="E22" s="21">
        <f>100*12557/55794</f>
        <v>22.506004229845502</v>
      </c>
      <c r="F22" s="21">
        <f>100*24825/220267</f>
        <v>11.270412726372992</v>
      </c>
      <c r="G22" s="21">
        <f>100*5188/25401</f>
        <v>20.424392740443288</v>
      </c>
      <c r="H22" s="22">
        <f>100*72489/412238</f>
        <v>17.584259578204822</v>
      </c>
    </row>
    <row r="23" spans="2:8" ht="17.25" customHeight="1" x14ac:dyDescent="0.25">
      <c r="B23" s="12" t="s">
        <v>5</v>
      </c>
      <c r="C23" s="12"/>
      <c r="F23" s="14" t="s">
        <v>4</v>
      </c>
      <c r="G23" s="14"/>
      <c r="H23" s="14"/>
    </row>
    <row r="24" spans="2:8" ht="27.75" customHeight="1" x14ac:dyDescent="0.25">
      <c r="B24" s="13" t="s">
        <v>7</v>
      </c>
      <c r="C24" s="13"/>
      <c r="D24" s="13"/>
    </row>
    <row r="25" spans="2:8" ht="18.75" customHeight="1" x14ac:dyDescent="0.25">
      <c r="B25" s="13" t="s">
        <v>6</v>
      </c>
      <c r="C25" s="13"/>
      <c r="D25" s="13"/>
    </row>
    <row r="26" spans="2:8" ht="18" customHeight="1" x14ac:dyDescent="0.25">
      <c r="B26" s="13" t="s">
        <v>8</v>
      </c>
      <c r="C26" s="13"/>
      <c r="D26" s="13"/>
    </row>
    <row r="27" spans="2:8" ht="18.75" customHeight="1" x14ac:dyDescent="0.25"/>
    <row r="28" spans="2:8" ht="18.75" customHeight="1" x14ac:dyDescent="0.25"/>
    <row r="29" spans="2:8" ht="18.75" customHeight="1" x14ac:dyDescent="0.25"/>
    <row r="30" spans="2:8" ht="18.75" customHeight="1" x14ac:dyDescent="0.25"/>
    <row r="31" spans="2:8" ht="18.75" customHeight="1" x14ac:dyDescent="0.25"/>
    <row r="32" spans="2:8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</sheetData>
  <mergeCells count="5">
    <mergeCell ref="B23:C23"/>
    <mergeCell ref="F23:H23"/>
    <mergeCell ref="B24:D24"/>
    <mergeCell ref="B25:D25"/>
    <mergeCell ref="B26:D26"/>
  </mergeCells>
  <pageMargins left="0.70866141732283472" right="0.70866141732283472" top="0.78740157480314965" bottom="0.78740157480314965" header="1.1811023622047245" footer="1.1811023622047245"/>
  <pageSetup paperSize="9" scale="9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2017-08-10T09:54:01Z</cp:lastPrinted>
  <dcterms:created xsi:type="dcterms:W3CDTF">2013-07-09T20:30:19Z</dcterms:created>
  <dcterms:modified xsi:type="dcterms:W3CDTF">2019-10-18T07:10:43Z</dcterms:modified>
</cp:coreProperties>
</file>