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filterPrivacy="1" defaultThemeVersion="124226"/>
  <xr:revisionPtr revIDLastSave="0" documentId="8_{0B139A4C-66BF-49AC-8DB1-12E4A53396F5}" xr6:coauthVersionLast="36" xr6:coauthVersionMax="36" xr10:uidLastSave="{00000000-0000-0000-0000-000000000000}"/>
  <bookViews>
    <workbookView xWindow="0" yWindow="0" windowWidth="28800" windowHeight="11268" xr2:uid="{00000000-000D-0000-FFFF-FFFF00000000}"/>
  </bookViews>
  <sheets>
    <sheet name="Projektmeldung" sheetId="20" r:id="rId1"/>
    <sheet name="Projekt #5" sheetId="16" state="hidden" r:id="rId2"/>
    <sheet name="Projekt #6" sheetId="15" state="hidden" r:id="rId3"/>
    <sheet name="PROJEKTDATEN" sheetId="9" state="hidden" r:id="rId4"/>
    <sheet name="RETECH_BEZUG" sheetId="4" state="hidden" r:id="rId5"/>
  </sheets>
  <definedNames>
    <definedName name="_xlnm._FilterDatabase" localSheetId="4" hidden="1">RETECH_BEZUG!$A$1:$D$1</definedName>
    <definedName name="_xlnm.Print_Area" localSheetId="0">Projektmeldung!$B$1:$L$42</definedName>
  </definedNames>
  <calcPr calcId="191029"/>
</workbook>
</file>

<file path=xl/calcChain.xml><?xml version="1.0" encoding="utf-8"?>
<calcChain xmlns="http://schemas.openxmlformats.org/spreadsheetml/2006/main">
  <c r="AM27" i="9" l="1"/>
  <c r="AM26" i="9"/>
  <c r="AM25" i="9"/>
  <c r="AM24" i="9"/>
  <c r="AM23" i="9"/>
  <c r="AL26" i="9"/>
  <c r="AL25" i="9"/>
  <c r="AL24" i="9"/>
  <c r="AL23" i="9"/>
  <c r="AJ26" i="9"/>
  <c r="AJ25" i="9"/>
  <c r="AJ24" i="9"/>
  <c r="AJ23" i="9"/>
  <c r="AI26" i="9"/>
  <c r="AI25" i="9"/>
  <c r="AI24" i="9"/>
  <c r="AI23" i="9"/>
  <c r="AH26" i="9"/>
  <c r="AH25" i="9"/>
  <c r="AH24" i="9"/>
  <c r="AH23" i="9"/>
  <c r="AH27" i="9"/>
  <c r="AF26" i="9"/>
  <c r="AF25" i="9"/>
  <c r="AF24" i="9"/>
  <c r="AF23" i="9"/>
  <c r="AE26" i="9"/>
  <c r="AE25" i="9"/>
  <c r="AE24" i="9"/>
  <c r="AE23" i="9"/>
  <c r="AB27" i="9"/>
  <c r="AB26" i="9"/>
  <c r="AB25" i="9"/>
  <c r="AB24" i="9"/>
  <c r="AB23" i="9"/>
  <c r="AA26" i="9"/>
  <c r="AA25" i="9"/>
  <c r="AA24" i="9"/>
  <c r="AA23" i="9"/>
  <c r="Z27" i="9"/>
  <c r="Z26" i="9"/>
  <c r="Z25" i="9"/>
  <c r="Z24" i="9"/>
  <c r="Z23" i="9"/>
  <c r="Y26" i="9"/>
  <c r="Y25" i="9"/>
  <c r="Y24" i="9"/>
  <c r="Y23" i="9"/>
  <c r="W26" i="9"/>
  <c r="W25" i="9"/>
  <c r="W24" i="9"/>
  <c r="W23" i="9"/>
  <c r="W27" i="9"/>
  <c r="V26" i="9"/>
  <c r="V25" i="9"/>
  <c r="V24" i="9"/>
  <c r="V23" i="9"/>
  <c r="U26" i="9"/>
  <c r="U25" i="9"/>
  <c r="U24" i="9"/>
  <c r="U23" i="9"/>
  <c r="S27" i="9"/>
  <c r="S26" i="9"/>
  <c r="S25" i="9"/>
  <c r="S24" i="9"/>
  <c r="S23" i="9"/>
  <c r="S22" i="9"/>
  <c r="R26" i="9"/>
  <c r="R25" i="9"/>
  <c r="R24" i="9"/>
  <c r="R23" i="9"/>
  <c r="Q26" i="9"/>
  <c r="Q25" i="9"/>
  <c r="Q24" i="9"/>
  <c r="Q23" i="9"/>
  <c r="O26" i="9"/>
  <c r="O25" i="9"/>
  <c r="O24" i="9"/>
  <c r="O23" i="9"/>
  <c r="O27" i="9"/>
  <c r="N27" i="9"/>
  <c r="N26" i="9"/>
  <c r="N25" i="9"/>
  <c r="N24" i="9"/>
  <c r="N23" i="9"/>
  <c r="M26" i="9"/>
  <c r="M25" i="9"/>
  <c r="M24" i="9"/>
  <c r="M23" i="9"/>
  <c r="L26" i="9"/>
  <c r="L25" i="9"/>
  <c r="L24" i="9"/>
  <c r="L23" i="9"/>
  <c r="J26" i="9"/>
  <c r="J25" i="9"/>
  <c r="J24" i="9"/>
  <c r="J23" i="9"/>
  <c r="I26" i="9"/>
  <c r="I25" i="9"/>
  <c r="I24" i="9"/>
  <c r="I23" i="9"/>
  <c r="I27" i="9"/>
  <c r="H26" i="9"/>
  <c r="H25" i="9"/>
  <c r="H24" i="9"/>
  <c r="H23" i="9"/>
  <c r="P23" i="9"/>
  <c r="P24" i="9"/>
  <c r="P25" i="9"/>
  <c r="P26" i="9"/>
  <c r="AM22" i="9"/>
  <c r="AL22" i="9"/>
  <c r="AJ22" i="9"/>
  <c r="AI22" i="9"/>
  <c r="AH22" i="9"/>
  <c r="AF22" i="9"/>
  <c r="AE22" i="9"/>
  <c r="AB22" i="9"/>
  <c r="AA22" i="9"/>
  <c r="Z22" i="9"/>
  <c r="Y22" i="9"/>
  <c r="W22" i="9"/>
  <c r="V22" i="9"/>
  <c r="U22" i="9"/>
  <c r="R22" i="9"/>
  <c r="Q22" i="9"/>
  <c r="P22" i="9"/>
  <c r="O22" i="9"/>
  <c r="N22" i="9"/>
  <c r="M22" i="9"/>
  <c r="L22" i="9"/>
  <c r="J22" i="9"/>
  <c r="I22" i="9"/>
  <c r="H22" i="9"/>
  <c r="V27" i="9"/>
  <c r="U27" i="9"/>
  <c r="AL27" i="9"/>
  <c r="AJ27" i="9"/>
  <c r="AI27" i="9"/>
  <c r="AF27" i="9"/>
  <c r="AE27" i="9"/>
  <c r="AA27" i="9"/>
  <c r="Y27" i="9"/>
  <c r="R27" i="9"/>
  <c r="Q27" i="9"/>
  <c r="M27" i="9"/>
  <c r="L27" i="9"/>
  <c r="J27" i="9"/>
  <c r="H27" i="9"/>
  <c r="A3" i="4" l="1"/>
  <c r="A4" i="4" s="1"/>
  <c r="A5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13" authorId="0" shapeId="0" xr:uid="{00000000-0006-0000-06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im Formaluar farblich kennzeichen
</t>
        </r>
      </text>
    </comment>
  </commentList>
</comments>
</file>

<file path=xl/sharedStrings.xml><?xml version="1.0" encoding="utf-8"?>
<sst xmlns="http://schemas.openxmlformats.org/spreadsheetml/2006/main" count="995" uniqueCount="382">
  <si>
    <t>ANMERKUNGEN</t>
  </si>
  <si>
    <t>ATTRIBUTBEZEICHNER</t>
  </si>
  <si>
    <t>DATENTYP</t>
  </si>
  <si>
    <t>ZEICHENKETTENLÄNGE</t>
  </si>
  <si>
    <t>VOREINSTELLUNGSWERT</t>
  </si>
  <si>
    <t>BEGRIFFSDEFINITION</t>
  </si>
  <si>
    <t>WERTELISTEN</t>
  </si>
  <si>
    <t>Text</t>
  </si>
  <si>
    <t>keine Angaben</t>
  </si>
  <si>
    <t>keine</t>
  </si>
  <si>
    <t>CPG</t>
  </si>
  <si>
    <t>GIS</t>
  </si>
  <si>
    <t>Überschrift</t>
  </si>
  <si>
    <t>Kurze Zusammenfassung (Abstract)</t>
  </si>
  <si>
    <t>Lange Zusammenfassung</t>
  </si>
  <si>
    <t>Projektbeteiligte (jeweils mit Verlinkung):</t>
  </si>
  <si>
    <t>Durchführende Institution</t>
  </si>
  <si>
    <t>Kooperationspartner</t>
  </si>
  <si>
    <t>Technologieanbieter</t>
  </si>
  <si>
    <t>Förderung (jeweils mit Verlinkung):</t>
  </si>
  <si>
    <t>Fördernde Institution</t>
  </si>
  <si>
    <t>Förderprogramm</t>
  </si>
  <si>
    <t>Projekttitel</t>
  </si>
  <si>
    <t>Projektort</t>
  </si>
  <si>
    <t>Projektansprechpartner</t>
  </si>
  <si>
    <t>Quelle</t>
  </si>
  <si>
    <t>(meist die Technische Informationsbibliothek Hannover (TIB) oder die Fachbibliothek Umwelt des Umweltbundesamtes)</t>
  </si>
  <si>
    <t>Publikation</t>
  </si>
  <si>
    <t>/* ansehen (Button zum Projekt-Pdf, in Ausnahmefällen auch Verlink zur Projektseite oder Video) */</t>
  </si>
  <si>
    <t>ja</t>
  </si>
  <si>
    <t>"Zum Projektansprechpartner hatten wir besprochen, die personenbezogenen Informationen zu löschen (bzw. zukünftig nicht mehr abzufragen). Stattdessen soll eine Verlinkung zur Website des jeweiligen Ansprechpartners erfolgen."</t>
  </si>
  <si>
    <t>Weitere Projektdaten:</t>
  </si>
  <si>
    <t>ID</t>
  </si>
  <si>
    <t>1</t>
  </si>
  <si>
    <t>5.1</t>
  </si>
  <si>
    <t>5.2</t>
  </si>
  <si>
    <t>6.1</t>
  </si>
  <si>
    <t>6.2</t>
  </si>
  <si>
    <t>EPSG:3857</t>
  </si>
  <si>
    <t>10.1</t>
  </si>
  <si>
    <t>10.2</t>
  </si>
  <si>
    <t>10.3</t>
  </si>
  <si>
    <t>Koordinaten:</t>
  </si>
  <si>
    <t>Bezugssystem</t>
  </si>
  <si>
    <t>Longitude</t>
  </si>
  <si>
    <t>Latitude</t>
  </si>
  <si>
    <t>Vorschlag: dezimal z.B. 50.00854; bei 5 Nachkommastellen =&gt; Genauigkeit 1 Meter; Wert kann negativ sein</t>
  </si>
  <si>
    <t>Vorschlag: dezimal z.B.   8.01986; bei 5 Nachkommastellen =&gt; Genauigkeit 1 Meter; Wert kann negativ sein</t>
  </si>
  <si>
    <t>zur Vereinheitlichung der Eingabe wäre eine Art von Wertelisten vorteilhaft</t>
  </si>
  <si>
    <t>Projekt-ID</t>
  </si>
  <si>
    <t>?</t>
  </si>
  <si>
    <t>OBLI</t>
  </si>
  <si>
    <t>SYNONYM</t>
  </si>
  <si>
    <t>SPRACHE</t>
  </si>
  <si>
    <t>deu, engl</t>
  </si>
  <si>
    <t>Projektbezeichnung</t>
  </si>
  <si>
    <t>SYNONYM-ENGL</t>
  </si>
  <si>
    <t>Projektkurzbeschreibung</t>
  </si>
  <si>
    <t>Steckbrief</t>
  </si>
  <si>
    <t>Projektstandort</t>
  </si>
  <si>
    <t>Kontakt</t>
  </si>
  <si>
    <t>Informationsstand</t>
  </si>
  <si>
    <t>Project title</t>
  </si>
  <si>
    <t>5.3</t>
  </si>
  <si>
    <t>Begriff und Verwendung prüfen: Geothesaurus?</t>
  </si>
  <si>
    <t>FORMULARBESTANDTEIL</t>
  </si>
  <si>
    <t>prüfen</t>
  </si>
  <si>
    <t>ANZAHL ZU PROJEKT</t>
  </si>
  <si>
    <t>n</t>
  </si>
  <si>
    <t>Datum</t>
  </si>
  <si>
    <t>Datum der letzten Änderung</t>
  </si>
  <si>
    <r>
      <t>EPSG:3857 (</t>
    </r>
    <r>
      <rPr>
        <i/>
        <sz val="11"/>
        <rFont val="Calibri"/>
        <family val="2"/>
        <scheme val="minor"/>
      </rPr>
      <t>official name "WGS 84 / Pseudo-Mercator"; EPSG:3857 is a Spherical Mercator projection coordinate system popularized by web services such as Google and later OpenStreetMap.</t>
    </r>
    <r>
      <rPr>
        <sz val="11"/>
        <rFont val="Calibri"/>
        <family val="2"/>
        <scheme val="minor"/>
      </rPr>
      <t>)</t>
    </r>
  </si>
  <si>
    <r>
      <t xml:space="preserve">07.05.2018 : nur Punktkoordinaten; Keine manuelle Eingabe, Auswahl über GIS-Tool =&gt; </t>
    </r>
    <r>
      <rPr>
        <sz val="11"/>
        <color rgb="FFC00000"/>
        <rFont val="Calibri"/>
        <family val="2"/>
        <scheme val="minor"/>
      </rPr>
      <t>Vorgehen muss präzisiert werden</t>
    </r>
  </si>
  <si>
    <t>nein</t>
  </si>
  <si>
    <t>7.1</t>
  </si>
  <si>
    <t>7.2</t>
  </si>
  <si>
    <t>7.3</t>
  </si>
  <si>
    <t>7.4</t>
  </si>
  <si>
    <t>7.5</t>
  </si>
  <si>
    <t>7.6</t>
  </si>
  <si>
    <t>muss durch Erfasser gebildet werden</t>
  </si>
  <si>
    <t>ggf. beigefügtes Dokument</t>
  </si>
  <si>
    <t>7.7</t>
  </si>
  <si>
    <t>Projektkategorie</t>
  </si>
  <si>
    <t>ggf. geeignet für personalisierten Zugang</t>
  </si>
  <si>
    <t>bei anderer Projektkategorisierung alternativ für durchführende Institution, ggf. geeignet für personalisierten Zugang</t>
  </si>
  <si>
    <t>Projektkennung / Aktenzeichen</t>
  </si>
  <si>
    <t>geplantes Projektende (Jahr)</t>
  </si>
  <si>
    <t>Jahr</t>
  </si>
  <si>
    <t>Projektkategorie steurt Projektbeteiligte;
ggf. geeignet für personalisierten Zugang</t>
  </si>
  <si>
    <t>Förderung ja / nein</t>
  </si>
  <si>
    <t>6.3</t>
  </si>
  <si>
    <t>7.8</t>
  </si>
  <si>
    <t>Kriterium um zu klären, ob Projekt "Best Practice" ist</t>
  </si>
  <si>
    <t>FORMULAROBLI</t>
  </si>
  <si>
    <t>Fördermittelnehmer, Hauptauftragnehmer, Generalunternehmer</t>
  </si>
  <si>
    <t>Unterauftragnehmer, Konsortialpartner</t>
  </si>
  <si>
    <t>relevante Zulieferer, deren Produkte bzw. Technologien (Dienstleistungen und/oder Sachgüter) im Projekt eine wichtige Funktion erfüllen</t>
  </si>
  <si>
    <t>Projektbeginn (Jahr)</t>
  </si>
  <si>
    <t>IST</t>
  </si>
  <si>
    <t>7.9</t>
  </si>
  <si>
    <t>Datenaktualität:</t>
  </si>
  <si>
    <t>Datensatz angelegt am</t>
  </si>
  <si>
    <t>Datensatz angelegt von</t>
  </si>
  <si>
    <t>Datensatz zuletzt geändert von</t>
  </si>
  <si>
    <t>Datensatz zuletzt geändert am</t>
  </si>
  <si>
    <t>11.1</t>
  </si>
  <si>
    <t>11.2</t>
  </si>
  <si>
    <t>11.3</t>
  </si>
  <si>
    <t>11.4</t>
  </si>
  <si>
    <t>gegebenenfalls</t>
  </si>
  <si>
    <t>nur intern</t>
  </si>
  <si>
    <t>(ja) wenn existent</t>
  </si>
  <si>
    <t>(ja) wenn Förderung ja</t>
  </si>
  <si>
    <t>nein (bzw. Einwilligung) </t>
  </si>
  <si>
    <t>5.4</t>
  </si>
  <si>
    <t>RETech-Bezug</t>
  </si>
  <si>
    <t>Stand oder steht das Projekt in einer Beziehung zum Netzwerk German RETech Partnership? [Ja/Nein]</t>
  </si>
  <si>
    <t>12</t>
  </si>
  <si>
    <t xml:space="preserve">Aktualität der Informationen zum Übergabezeitpunkt </t>
  </si>
  <si>
    <t>- "Wenn Sie für die vorherigen Eingaben auf bereits ältere Informationen zu dem Projekt/der Aktivität zurückgegriffen haben oder nur solche vorlagen, können Sie hier die Aktualität entsprechend erkennbar machen"
- falls zum Beispiel Projekt aus Archiv aufgenommen wird
- erforderliches Format muss noch abgestimmt werden ( YYYY oder MM-YYYY)
- "Informationsstand" sollte immer angegeben sein</t>
  </si>
  <si>
    <t>7.10</t>
  </si>
  <si>
    <t>Projektende (Jahr)</t>
  </si>
  <si>
    <t>ja (wenn Projekt beendet)</t>
  </si>
  <si>
    <t>BEZUG-ID</t>
  </si>
  <si>
    <t>BEZEICHNER_ENG</t>
  </si>
  <si>
    <t>Kein RETech-Bezug</t>
  </si>
  <si>
    <t>Durchführer ist RETech-Mitglied</t>
  </si>
  <si>
    <t>Mitbeteiligte sind RETech-Mitglied(er)</t>
  </si>
  <si>
    <t>Unmittelbar durch RETech initiiert</t>
  </si>
  <si>
    <t>RETech members are involved</t>
  </si>
  <si>
    <t>BEZEICHNER_DEU</t>
  </si>
  <si>
    <t>RETECH_BEZUG</t>
  </si>
  <si>
    <t>KATEGORIE</t>
  </si>
  <si>
    <t>ZEICHENKETTENLÄNGE_PROTOTYP</t>
  </si>
  <si>
    <t>ATTRIBUTBEZEICHNER_PROTOTYP</t>
  </si>
  <si>
    <t>PROJEKT_ID</t>
  </si>
  <si>
    <t>ABSTRACT</t>
  </si>
  <si>
    <t>ZUSAMMENFASSUNG</t>
  </si>
  <si>
    <t>INSTITUTIONEN</t>
  </si>
  <si>
    <t>KOOPERATIONSPARTNER</t>
  </si>
  <si>
    <t>TECHNOLOGIEANBIETER</t>
  </si>
  <si>
    <t>RETECHBEZUG</t>
  </si>
  <si>
    <t>FOERDERUNG</t>
  </si>
  <si>
    <t>FOERDERNDEINSTITUTION</t>
  </si>
  <si>
    <t>FOERDERPROGRAMM</t>
  </si>
  <si>
    <t>TITEL</t>
  </si>
  <si>
    <t>KENNUNG</t>
  </si>
  <si>
    <t>ANFANGJAHR</t>
  </si>
  <si>
    <t>GEPLENDEJAHR</t>
  </si>
  <si>
    <t>ENDEJAHR</t>
  </si>
  <si>
    <t>ABGESCHLOSSEN</t>
  </si>
  <si>
    <t>ORT</t>
  </si>
  <si>
    <t>ANSPRECHPARTNER</t>
  </si>
  <si>
    <t>AUSWIRKUNG</t>
  </si>
  <si>
    <t>PUBLIKATION</t>
  </si>
  <si>
    <t>QUELLE</t>
  </si>
  <si>
    <t>BEZUGSSYSTEM</t>
  </si>
  <si>
    <t>LATITUDE</t>
  </si>
  <si>
    <t>LONGITUDE</t>
  </si>
  <si>
    <t>ANGELEGT_VON</t>
  </si>
  <si>
    <t>ANGELEGT_AM</t>
  </si>
  <si>
    <t>GEAENDERT_VON</t>
  </si>
  <si>
    <t>GEAENDERT_AM</t>
  </si>
  <si>
    <t>STAND</t>
  </si>
  <si>
    <t>DATENTYP_PROTOTYP</t>
  </si>
  <si>
    <t>NUMBER</t>
  </si>
  <si>
    <t>VARCHAR2</t>
  </si>
  <si>
    <t>DOUBLE</t>
  </si>
  <si>
    <t>DATE</t>
  </si>
  <si>
    <t/>
  </si>
  <si>
    <t>Nummer</t>
  </si>
  <si>
    <t>PROJEKTBEZEICHNUNG</t>
  </si>
  <si>
    <t>DE</t>
  </si>
  <si>
    <t>EN</t>
  </si>
  <si>
    <t>EPSG3857</t>
  </si>
  <si>
    <t>1.1</t>
  </si>
  <si>
    <t>Projektidentifikation</t>
  </si>
  <si>
    <t>1.2</t>
  </si>
  <si>
    <t>1.3</t>
  </si>
  <si>
    <t>ID intern</t>
  </si>
  <si>
    <t>Interne ID, bildet zusammen mit "Sprache" den Primärschlüssel</t>
  </si>
  <si>
    <t>Sprache</t>
  </si>
  <si>
    <t>Spraceh bildet zusammen mit interner ID den Primärschlüssel</t>
  </si>
  <si>
    <t>1.4</t>
  </si>
  <si>
    <t>1.5</t>
  </si>
  <si>
    <t>Projekt-URL-UTTGISV</t>
  </si>
  <si>
    <t>PPROJEKT_URL_UTTGISV</t>
  </si>
  <si>
    <t>Projekt-URL-CPG</t>
  </si>
  <si>
    <t>PROJEKT_URL_CPG</t>
  </si>
  <si>
    <t>Link zum Projekt in UTTGISV (GISPL-neu)</t>
  </si>
  <si>
    <t>Link zum Projekt in CPG</t>
  </si>
  <si>
    <t>für die Verbindung von GIS-Plattform und CPG-Plattform =&gt; Diese Möglichkeit der Projektzuordnung CPG &lt;==&gt; GISPL wird eher skeptisch gesehen</t>
  </si>
  <si>
    <t>HINWEISE-INTECUS ZUM EINTRAG</t>
  </si>
  <si>
    <t>No links to RETech</t>
  </si>
  <si>
    <t>Directly initiated by RETech</t>
  </si>
  <si>
    <t>Main implementing body is RETech member</t>
  </si>
  <si>
    <r>
      <t xml:space="preserve">je nach Datenlage mit </t>
    </r>
    <r>
      <rPr>
        <b/>
        <sz val="11"/>
        <color theme="3"/>
        <rFont val="Calibri"/>
        <family val="2"/>
        <scheme val="minor"/>
      </rPr>
      <t>Keine involviert</t>
    </r>
    <r>
      <rPr>
        <sz val="11"/>
        <color theme="3"/>
        <rFont val="Calibri"/>
        <family val="2"/>
        <scheme val="minor"/>
      </rPr>
      <t xml:space="preserve"> oder 
</t>
    </r>
    <r>
      <rPr>
        <b/>
        <sz val="11"/>
        <color theme="3"/>
        <rFont val="Calibri"/>
        <family val="2"/>
        <scheme val="minor"/>
      </rPr>
      <t xml:space="preserve">Information nicht verfügbar </t>
    </r>
    <r>
      <rPr>
        <sz val="11"/>
        <color theme="3"/>
        <rFont val="Calibri"/>
        <family val="2"/>
        <scheme val="minor"/>
      </rPr>
      <t>auffüllen</t>
    </r>
  </si>
  <si>
    <r>
      <t xml:space="preserve">ggf. mit 
</t>
    </r>
    <r>
      <rPr>
        <b/>
        <sz val="11"/>
        <color theme="3"/>
        <rFont val="Calibri"/>
        <family val="2"/>
        <scheme val="minor"/>
      </rPr>
      <t>Information nicht verfügbar</t>
    </r>
    <r>
      <rPr>
        <sz val="11"/>
        <color theme="3"/>
        <rFont val="Calibri"/>
        <family val="2"/>
        <scheme val="minor"/>
      </rPr>
      <t xml:space="preserve"> auffüllen</t>
    </r>
  </si>
  <si>
    <t xml:space="preserve">entspricht PID (Ausgangsdatensatz)  </t>
  </si>
  <si>
    <t>POINT_X (Ausgangsdatensatz)</t>
  </si>
  <si>
    <t>POINT_Y (Ausgangsdatensatz)</t>
  </si>
  <si>
    <r>
      <t xml:space="preserve">je nach Datenlage mit </t>
    </r>
    <r>
      <rPr>
        <sz val="11"/>
        <color theme="3"/>
        <rFont val="Calibri"/>
        <family val="2"/>
        <scheme val="minor"/>
      </rPr>
      <t xml:space="preserve">r 
</t>
    </r>
    <r>
      <rPr>
        <b/>
        <sz val="11"/>
        <color theme="3"/>
        <rFont val="Calibri"/>
        <family val="2"/>
        <scheme val="minor"/>
      </rPr>
      <t xml:space="preserve">nicht verfügbar </t>
    </r>
    <r>
      <rPr>
        <sz val="11"/>
        <color theme="3"/>
        <rFont val="Calibri"/>
        <family val="2"/>
        <scheme val="minor"/>
      </rPr>
      <t>auffüllen</t>
    </r>
  </si>
  <si>
    <t>Arbeitshinweis 1</t>
  </si>
  <si>
    <t>Arbeitshinweis 2</t>
  </si>
  <si>
    <t>Laufzeit_genau</t>
  </si>
  <si>
    <t>Ansprechpartner_persönlich</t>
  </si>
  <si>
    <t>insofern noch funktional alle textlichen Angaben nicht personalsierter Art (insb. email und institutionellem Link) eintragen!</t>
  </si>
  <si>
    <t xml:space="preserve">bei Neuprojekten Daten gemäß Informationsvorlage aber EPSG3857-Daten ggf. nach Regel (Land-&gt;Hauptstadt, Region/Provinz-&gt;Regional-/Provinzhaupstadt) </t>
  </si>
  <si>
    <t>grundsätzlich zu klären - offen lassen!!</t>
  </si>
  <si>
    <t>PDF_Name (wie in Ausgangsdatensatz)</t>
  </si>
  <si>
    <t>alle personalisierten Kontaktdaten (im Ausgangsdatensatz)</t>
  </si>
  <si>
    <t>0=nein; 1=nein; 2=Informationen nicht verfügbar</t>
  </si>
  <si>
    <t>wenn ENDEJAHR bekannt, dann ENDEJAHR als GEPLENDEJAHR einfügen</t>
  </si>
  <si>
    <t>EPSG3858</t>
  </si>
  <si>
    <t>EPSG3859</t>
  </si>
  <si>
    <t>EPSG3860</t>
  </si>
  <si>
    <t>EPSG3861</t>
  </si>
  <si>
    <t>EPSG3862</t>
  </si>
  <si>
    <t>EPSG3863</t>
  </si>
  <si>
    <t>EPSG3864</t>
  </si>
  <si>
    <t>EPSG3865</t>
  </si>
  <si>
    <t>EPSG3866</t>
  </si>
  <si>
    <t>EPSG3867</t>
  </si>
  <si>
    <t>EPSG3868</t>
  </si>
  <si>
    <t>EPSG3869</t>
  </si>
  <si>
    <t>EPSG3870</t>
  </si>
  <si>
    <t>EPSG3871</t>
  </si>
  <si>
    <t>EPSG3872</t>
  </si>
  <si>
    <t>EPSG3873</t>
  </si>
  <si>
    <t>EPSG3874</t>
  </si>
  <si>
    <t>EPSG3875</t>
  </si>
  <si>
    <t>EPSG3876</t>
  </si>
  <si>
    <t>EPSG3877</t>
  </si>
  <si>
    <t>EPSG3878</t>
  </si>
  <si>
    <t>EPSG3879</t>
  </si>
  <si>
    <t>EPSG3880</t>
  </si>
  <si>
    <t>EPSG3881</t>
  </si>
  <si>
    <t>Jahr in welchem die Projektarbeit bei Ihnen aufgenommen wurde:</t>
  </si>
  <si>
    <t>Die hauptausführende Institution/Firma dieses Projektes war/ist:</t>
  </si>
  <si>
    <t>Die bei diesem Projekt kooperierende(n) Institution(en)/Firma(en) war(en)/sind:</t>
  </si>
  <si>
    <t xml:space="preserve">Stellt(e) das Projekt Teil eines Verbundvorhabens dar? </t>
  </si>
  <si>
    <t>Wird/wurde das Projekt mit der finanziellen Unterstützung durch öffentliche Stellen/Geldgeber realisiert?</t>
  </si>
  <si>
    <t>Das Projekt wird/wurde im/in folgenden Land/Ländern realisiert:</t>
  </si>
  <si>
    <t>Land 1</t>
  </si>
  <si>
    <t>Land 2</t>
  </si>
  <si>
    <t>Land 3</t>
  </si>
  <si>
    <t>Standort 1</t>
  </si>
  <si>
    <t>Standort 2</t>
  </si>
  <si>
    <t>Standort 3</t>
  </si>
  <si>
    <t>Standort 4</t>
  </si>
  <si>
    <t>Standort 5</t>
  </si>
  <si>
    <t>Standort 6</t>
  </si>
  <si>
    <t>weitere Standorte:</t>
  </si>
  <si>
    <t>Verfügen Sie über einen Langtext zur Projektbeschreibung bitten wir hier um den Eintrag des Textes bzw. Link</t>
  </si>
  <si>
    <t>Die Projektangaben verfügen über eine Aktualität zum folgenden Datum bzw. Jahr:</t>
  </si>
  <si>
    <t>Die Projektangaben wurden von folgender Person zusammengestellt:</t>
  </si>
  <si>
    <t xml:space="preserve">Ansprechperson bzw. Kontaktadresse für Fragen zum Projekt/zu den gemachten Angaben ist/sind: </t>
  </si>
  <si>
    <t>Diese Personenangaben/Kontaktdaten dürfen im Datenverwaltungssystem hinterlegt werden und einsehbar sein:</t>
  </si>
  <si>
    <t>Welche(r) Technologieanbieter sind/war(en) ggf. unmittelbar in das Projekt involviert?</t>
  </si>
  <si>
    <t>Gibt es einen Bezug des Projektes zum RETech-Netzwerk deutscher Unternehmen und Institutionen und wenn ja, wie würden Sie diesen Bezug spezifizieren:</t>
  </si>
  <si>
    <t>Formularattribut</t>
  </si>
  <si>
    <t>In kurze Worte gefasst hat/hatte das Projekt folgende Inhalte, Aufgaben bzw. Ziele:</t>
  </si>
  <si>
    <t>6.3 / 7.2</t>
  </si>
  <si>
    <t>8</t>
  </si>
  <si>
    <t>9</t>
  </si>
  <si>
    <t>10</t>
  </si>
  <si>
    <t>unbekannt</t>
  </si>
  <si>
    <t>weitere Länder</t>
  </si>
  <si>
    <t>Für jedes weitere Projekt bitte neues Arbeitsblatt nutzen bzw. anlegen</t>
  </si>
  <si>
    <t>hierzu stattdessen bitte folgende Angabe nutzen:</t>
  </si>
  <si>
    <r>
      <t xml:space="preserve">Für die Übernahme des Datensatzes </t>
    </r>
    <r>
      <rPr>
        <b/>
        <i/>
        <u/>
        <sz val="11"/>
        <color theme="1"/>
        <rFont val="Calibri"/>
        <family val="2"/>
        <scheme val="minor"/>
      </rPr>
      <t>notwendige Angaben</t>
    </r>
    <r>
      <rPr>
        <b/>
        <i/>
        <sz val="11"/>
        <color theme="1"/>
        <rFont val="Calibri"/>
        <family val="2"/>
        <scheme val="minor"/>
      </rPr>
      <t xml:space="preserve">  (</t>
    </r>
    <r>
      <rPr>
        <b/>
        <i/>
        <u/>
        <sz val="11"/>
        <color theme="1"/>
        <rFont val="Calibri"/>
        <family val="2"/>
        <scheme val="minor"/>
      </rPr>
      <t>obligatorische Informationen</t>
    </r>
    <r>
      <rPr>
        <b/>
        <i/>
        <sz val="11"/>
        <color theme="1"/>
        <rFont val="Calibri"/>
        <family val="2"/>
        <scheme val="minor"/>
      </rPr>
      <t xml:space="preserve"> - diese können in DEUTSCH oder ENGLISCH gemacht werden)</t>
    </r>
  </si>
  <si>
    <t>Freiwillige Zusatzangaben zum Datensatz  (fakultative Informationen, diese können in DEUTSCH oder ENGLISCH gemacht werden)</t>
  </si>
  <si>
    <t>andere:</t>
  </si>
  <si>
    <t>Latitude:</t>
  </si>
  <si>
    <t>Longitude:</t>
  </si>
  <si>
    <r>
      <t xml:space="preserve">Verfügen Sie über ein separates Dokument mit einigen Kenndaten und/oder Inhaltsangaben zum Projekt würden wir uns freuen, dieses von Ihnen als Anhang zu Ihren Projektangaben zu erhalten und über die Visualisierungsplattform UTTGISV bzw. Plattform Cleaner Production Germany (https://cleaner-production.de) veröffentlichen zu können. 
</t>
    </r>
    <r>
      <rPr>
        <b/>
        <sz val="11"/>
        <color rgb="FF002060"/>
        <rFont val="Calibri"/>
        <family val="2"/>
        <scheme val="minor"/>
      </rPr>
      <t>Mit der Übergabe stimmen Sie dieser Verwendung zu.</t>
    </r>
    <r>
      <rPr>
        <sz val="11"/>
        <color rgb="FF002060"/>
        <rFont val="Calibri"/>
        <family val="2"/>
        <scheme val="minor"/>
      </rPr>
      <t xml:space="preserve"> </t>
    </r>
  </si>
  <si>
    <t>Hauptsächlich wird/wurde das Projekt an folgendem/n Standort(en) in dem/n genannten Land/Ländern umgesetzt:</t>
  </si>
  <si>
    <t>Verbundvorhaben ja / nein</t>
  </si>
  <si>
    <t>Spezifizierung der Verbundmerkmale</t>
  </si>
  <si>
    <t>bei zutreffen X eintragen</t>
  </si>
  <si>
    <t>unbekannt bzw. kein Bezug</t>
  </si>
  <si>
    <t>RETech-Mitgl. sind mitbeteiligt</t>
  </si>
  <si>
    <t>Projekt ist von RETech inititert</t>
  </si>
  <si>
    <t>Jahr in welchem die Projektarbeit bei Ihnen abgeschlossen wurde/abgeschlossen werden soll:</t>
  </si>
  <si>
    <t>Besteht Zugang zu Projektdokumenten im Internet oder gibt es eine Projektseite bitten wir hier um die entsprechenden Links</t>
  </si>
  <si>
    <t xml:space="preserve">Liegen Ihnen zum Durchführungsort genaue Geokoordinaten vor, bitten wir hier um deren Angabe: </t>
  </si>
  <si>
    <t>Falls das Projekt Teilprojekt eines Verbundvorhabens ist (Zeile 11), können Sie den Titel des Verbundvorhabens angeben?</t>
  </si>
  <si>
    <t>Projektname/Bezeichnung unter der das Projekt bei Ihnen geführt wird:</t>
  </si>
  <si>
    <t>Gibt es einen offiziellen Projekttitel, der sich von Ihrem Namen für das Projekt unterscheidet? Wenn ja, wie lautet dieser/s?</t>
  </si>
  <si>
    <t>Falls Fördergelder erhalten: 
Der/die finanziell unterstützende öffentliche(n) Stelle(n)/Geldgeber ist/sind:</t>
  </si>
  <si>
    <t xml:space="preserve">Falls Fördergelder erhalten:
Die Projektunterstützung beruht(e) auf Mitteln die über folgendes Programm und/oder Förderkennzeichen gewährt werden bzw. wurden: </t>
  </si>
  <si>
    <t>Projekt #5</t>
  </si>
  <si>
    <t>Projekt #6</t>
  </si>
  <si>
    <t>Förder-programm:</t>
  </si>
  <si>
    <t>Förderkenn-zeichen:</t>
  </si>
  <si>
    <t>Bezugs-system:</t>
  </si>
  <si>
    <t>Aus-führender ist RETech-Mitgl.</t>
  </si>
  <si>
    <t>Datei-anhang ja:</t>
  </si>
  <si>
    <t>Datei-anhang nein:</t>
  </si>
  <si>
    <t xml:space="preserve">Anzeige eines Projektes zum abfallwirtschaftlichen Wissen-, Technologie- bzw. Best Practice-Transfer mit Auslandsbezug 
für die Übernahme in die Visualisierungsplattform UTTGISV des UBA </t>
  </si>
  <si>
    <t xml:space="preserve">http://www.umweltbundesamt.de/dokument/deutsche-aktivitaeten-in-der-internationalen-0 </t>
  </si>
  <si>
    <t xml:space="preserve">info@cleaner-production.de </t>
  </si>
  <si>
    <t xml:space="preserve">DATA SHEET
"Online Mapping of Worldwide Best Practice Projects (waste / wastewater)"
</t>
  </si>
  <si>
    <t>Link to online platform:</t>
  </si>
  <si>
    <t>Link to this data sheet:</t>
  </si>
  <si>
    <t>New project report:</t>
  </si>
  <si>
    <t>[yes/no]</t>
  </si>
  <si>
    <t>[date]</t>
  </si>
  <si>
    <t>or project update:</t>
  </si>
  <si>
    <t>Submitted on:</t>
  </si>
  <si>
    <t xml:space="preserve">Please send to: </t>
  </si>
  <si>
    <t>Project title:</t>
  </si>
  <si>
    <t>[Project title]</t>
  </si>
  <si>
    <t>Submitted by:</t>
  </si>
  <si>
    <t>[Contact person, organisation, e-mail]</t>
  </si>
  <si>
    <t>Comment:</t>
  </si>
  <si>
    <t>[e.g. information on contact details and contact persons, data transfer to third parties, etc.]</t>
  </si>
  <si>
    <t>For data transfer, the</t>
  </si>
  <si>
    <t>[obligatory]</t>
  </si>
  <si>
    <t>or</t>
  </si>
  <si>
    <t>[optional]</t>
  </si>
  <si>
    <t xml:space="preserve">  information can be provided in German or English</t>
  </si>
  <si>
    <t xml:space="preserve">Is the project part of a collaborative project? </t>
  </si>
  <si>
    <t>[yes / no / unknown / name of the collaborative project]</t>
  </si>
  <si>
    <t>Vers.: 2022/0708</t>
  </si>
  <si>
    <t>Project start/end:</t>
  </si>
  <si>
    <t>[(expected) year / unknown]</t>
  </si>
  <si>
    <t>until</t>
  </si>
  <si>
    <t>Main executing actor:</t>
  </si>
  <si>
    <t>[Institution / Company]</t>
  </si>
  <si>
    <t>Cooperation partner:</t>
  </si>
  <si>
    <t>[if known]</t>
  </si>
  <si>
    <t>Publicly funded project?</t>
  </si>
  <si>
    <t>[yes / no / unknown]</t>
  </si>
  <si>
    <t>Funding body</t>
  </si>
  <si>
    <t>Funding programme:</t>
  </si>
  <si>
    <t>Funding reference number:</t>
  </si>
  <si>
    <t>If not funded: what positive effects were achieved?</t>
  </si>
  <si>
    <t>[Keywords for positive effects: e.g. on the environment, work safety, health/hygiene, employee qualification, etc.]</t>
  </si>
  <si>
    <t>https://gis.uba.de/maps/resources/apps/bestpractice/index.html?lang=en</t>
  </si>
  <si>
    <r>
      <t xml:space="preserve">Project character:
</t>
    </r>
    <r>
      <rPr>
        <sz val="12"/>
        <rFont val="Calibri"/>
        <family val="2"/>
        <scheme val="minor"/>
      </rPr>
      <t>(multiple answers possible)</t>
    </r>
  </si>
  <si>
    <t>Consulting:</t>
  </si>
  <si>
    <t>Investment:</t>
  </si>
  <si>
    <t>Research collaboration</t>
  </si>
  <si>
    <t>Others:</t>
  </si>
  <si>
    <t>Project Country(ies):</t>
  </si>
  <si>
    <t>[Country 1]</t>
  </si>
  <si>
    <t>[Country 3]</t>
  </si>
  <si>
    <t>[Country 2]</t>
  </si>
  <si>
    <t>[more countries]</t>
  </si>
  <si>
    <t>Location 1</t>
  </si>
  <si>
    <t>Location 2</t>
  </si>
  <si>
    <t>Location 3</t>
  </si>
  <si>
    <t>Location 4</t>
  </si>
  <si>
    <t>Location 5</t>
  </si>
  <si>
    <t>Location 6</t>
  </si>
  <si>
    <t>[City / Region]</t>
  </si>
  <si>
    <t>more locations:</t>
  </si>
  <si>
    <t>Project Locations:</t>
  </si>
  <si>
    <t>Project description:</t>
  </si>
  <si>
    <t>[Contents, tasks, goals]</t>
  </si>
  <si>
    <t>Alternate project title:</t>
  </si>
  <si>
    <t>[If relevant, official project (short) title that differs from the one under 2)].</t>
  </si>
  <si>
    <t>Technology provider:</t>
  </si>
  <si>
    <t>[Which technology providers are directly involved in the project?]</t>
  </si>
  <si>
    <t>Budget in EUR 
(incl. funding share):</t>
  </si>
  <si>
    <t>RETech project reference:</t>
  </si>
  <si>
    <t>[unknown / project implementer is RETech member / RETech members are involved / project was initiated by RETech]</t>
  </si>
  <si>
    <t xml:space="preserve">Geo-coordinates of the place of  implementation: </t>
  </si>
  <si>
    <t>[Reference system: __________________  / Latitude: _______________  / Longitude: _______________ / others: _______________]</t>
  </si>
  <si>
    <t>Long project description:</t>
  </si>
  <si>
    <t>[Long project description or Link]</t>
  </si>
  <si>
    <t>Internet documents or project websites?</t>
  </si>
  <si>
    <t>[Corresponding links]</t>
  </si>
  <si>
    <t>Separate document(s) attached for publication?</t>
  </si>
  <si>
    <t>If so:</t>
  </si>
  <si>
    <t>[file names]</t>
  </si>
  <si>
    <t>Publication of the data is intended for the following platforms:</t>
  </si>
  <si>
    <t>a) UTTGISV (https://gis.uba.de/maps/resources/apps/bestpractice/index.html?lang=en)
b) CPG (https://www.cleaner-production.de/index.php/en/)
c) PREVENT Abfall Allianz (https://prevent-waste.net/)</t>
  </si>
  <si>
    <t>By submitting this data, you authorise its publication.</t>
  </si>
  <si>
    <t>The agreement of the person(s) concerned has been given for all personal data: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</si>
</sst>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"/>
  </numFmts>
  <fonts count="5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11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7030A0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theme="2" tint="-0.74999237037263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5"/>
      <name val="Calibri"/>
      <family val="2"/>
      <scheme val="minor"/>
    </font>
    <font>
      <i/>
      <sz val="11"/>
      <color rgb="FFFFFF00"/>
      <name val="Calibri"/>
      <family val="2"/>
      <scheme val="minor"/>
    </font>
    <font>
      <b/>
      <i/>
      <sz val="11"/>
      <color rgb="FFFFFF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u/>
      <sz val="11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u/>
      <sz val="12"/>
      <color rgb="FFFFFF00"/>
      <name val="Calibri"/>
      <family val="2"/>
      <scheme val="minor"/>
    </font>
    <font>
      <i/>
      <sz val="12"/>
      <color rgb="FF0070C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7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FF0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58AE2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8AC2D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5" fillId="0" borderId="0" applyNumberFormat="0" applyFill="0" applyBorder="0" applyAlignment="0" applyProtection="0"/>
  </cellStyleXfs>
  <cellXfs count="313">
    <xf numFmtId="0" fontId="0" fillId="0" borderId="0" xfId="0"/>
    <xf numFmtId="0" fontId="1" fillId="2" borderId="0" xfId="0" applyFont="1" applyFill="1"/>
    <xf numFmtId="0" fontId="0" fillId="0" borderId="2" xfId="0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2" xfId="0" quotePrefix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/>
    </xf>
    <xf numFmtId="0" fontId="7" fillId="7" borderId="2" xfId="0" applyFont="1" applyFill="1" applyBorder="1" applyAlignment="1">
      <alignment horizontal="left" vertical="top"/>
    </xf>
    <xf numFmtId="0" fontId="2" fillId="8" borderId="2" xfId="0" quotePrefix="1" applyFont="1" applyFill="1" applyBorder="1" applyAlignment="1">
      <alignment horizontal="left" vertical="top"/>
    </xf>
    <xf numFmtId="16" fontId="2" fillId="8" borderId="2" xfId="0" quotePrefix="1" applyNumberFormat="1" applyFont="1" applyFill="1" applyBorder="1" applyAlignment="1">
      <alignment horizontal="left" vertical="top"/>
    </xf>
    <xf numFmtId="0" fontId="9" fillId="8" borderId="2" xfId="0" applyFont="1" applyFill="1" applyBorder="1" applyAlignment="1">
      <alignment horizontal="left" vertical="top"/>
    </xf>
    <xf numFmtId="16" fontId="9" fillId="8" borderId="2" xfId="0" quotePrefix="1" applyNumberFormat="1" applyFont="1" applyFill="1" applyBorder="1" applyAlignment="1">
      <alignment horizontal="left" vertical="top"/>
    </xf>
    <xf numFmtId="0" fontId="9" fillId="8" borderId="2" xfId="0" quotePrefix="1" applyFont="1" applyFill="1" applyBorder="1" applyAlignment="1">
      <alignment horizontal="left" vertical="top"/>
    </xf>
    <xf numFmtId="0" fontId="0" fillId="7" borderId="2" xfId="0" applyFill="1" applyBorder="1" applyAlignment="1">
      <alignment vertical="top"/>
    </xf>
    <xf numFmtId="0" fontId="6" fillId="7" borderId="2" xfId="0" applyFont="1" applyFill="1" applyBorder="1" applyAlignment="1">
      <alignment vertical="top"/>
    </xf>
    <xf numFmtId="0" fontId="7" fillId="7" borderId="2" xfId="0" applyFont="1" applyFill="1" applyBorder="1" applyAlignment="1">
      <alignment vertical="top"/>
    </xf>
    <xf numFmtId="0" fontId="1" fillId="9" borderId="2" xfId="0" applyFont="1" applyFill="1" applyBorder="1" applyAlignment="1">
      <alignment vertical="top"/>
    </xf>
    <xf numFmtId="0" fontId="0" fillId="0" borderId="2" xfId="0" applyBorder="1"/>
    <xf numFmtId="0" fontId="4" fillId="7" borderId="2" xfId="0" applyFont="1" applyFill="1" applyBorder="1" applyAlignment="1">
      <alignment vertical="top"/>
    </xf>
    <xf numFmtId="0" fontId="0" fillId="7" borderId="2" xfId="0" applyFill="1" applyBorder="1" applyAlignment="1">
      <alignment horizontal="center" vertical="top"/>
    </xf>
    <xf numFmtId="0" fontId="4" fillId="7" borderId="2" xfId="0" applyFont="1" applyFill="1" applyBorder="1" applyAlignment="1">
      <alignment horizontal="center" vertical="top"/>
    </xf>
    <xf numFmtId="0" fontId="0" fillId="7" borderId="2" xfId="0" applyFill="1" applyBorder="1" applyAlignment="1">
      <alignment horizontal="left" vertical="top"/>
    </xf>
    <xf numFmtId="0" fontId="0" fillId="0" borderId="0" xfId="0" applyAlignment="1">
      <alignment horizontal="left"/>
    </xf>
    <xf numFmtId="0" fontId="4" fillId="7" borderId="2" xfId="0" applyFont="1" applyFill="1" applyBorder="1" applyAlignment="1">
      <alignment horizontal="left" vertical="top"/>
    </xf>
    <xf numFmtId="0" fontId="0" fillId="5" borderId="2" xfId="0" applyFill="1" applyBorder="1" applyAlignment="1">
      <alignment horizontal="left" vertical="top"/>
    </xf>
    <xf numFmtId="0" fontId="7" fillId="6" borderId="2" xfId="0" applyFont="1" applyFill="1" applyBorder="1" applyAlignment="1">
      <alignment horizontal="left" vertical="top"/>
    </xf>
    <xf numFmtId="0" fontId="6" fillId="7" borderId="2" xfId="0" applyFont="1" applyFill="1" applyBorder="1" applyAlignment="1">
      <alignment horizontal="left" vertical="top"/>
    </xf>
    <xf numFmtId="0" fontId="1" fillId="9" borderId="2" xfId="0" applyFont="1" applyFill="1" applyBorder="1" applyAlignment="1">
      <alignment horizontal="left" vertical="top"/>
    </xf>
    <xf numFmtId="0" fontId="0" fillId="7" borderId="2" xfId="0" quotePrefix="1" applyFill="1" applyBorder="1" applyAlignment="1">
      <alignment vertical="top" wrapText="1"/>
    </xf>
    <xf numFmtId="0" fontId="7" fillId="7" borderId="2" xfId="0" applyFont="1" applyFill="1" applyBorder="1" applyAlignment="1">
      <alignment vertical="top" wrapText="1"/>
    </xf>
    <xf numFmtId="0" fontId="0" fillId="7" borderId="2" xfId="0" applyFill="1" applyBorder="1" applyAlignment="1">
      <alignment vertical="top" wrapText="1"/>
    </xf>
    <xf numFmtId="0" fontId="0" fillId="7" borderId="2" xfId="0" quotePrefix="1" applyFill="1" applyBorder="1" applyAlignment="1">
      <alignment horizontal="center" vertical="top"/>
    </xf>
    <xf numFmtId="0" fontId="6" fillId="7" borderId="2" xfId="0" applyFont="1" applyFill="1" applyBorder="1" applyAlignment="1">
      <alignment horizontal="center" vertical="top"/>
    </xf>
    <xf numFmtId="0" fontId="6" fillId="7" borderId="2" xfId="0" applyFont="1" applyFill="1" applyBorder="1" applyAlignment="1">
      <alignment vertical="top" wrapText="1"/>
    </xf>
    <xf numFmtId="0" fontId="12" fillId="7" borderId="2" xfId="0" applyFont="1" applyFill="1" applyBorder="1" applyAlignment="1">
      <alignment vertical="top" wrapText="1"/>
    </xf>
    <xf numFmtId="0" fontId="12" fillId="7" borderId="2" xfId="0" quotePrefix="1" applyFont="1" applyFill="1" applyBorder="1" applyAlignment="1">
      <alignment vertical="top" wrapText="1"/>
    </xf>
    <xf numFmtId="0" fontId="0" fillId="7" borderId="2" xfId="0" quotePrefix="1" applyFill="1" applyBorder="1" applyAlignment="1">
      <alignment vertical="top"/>
    </xf>
    <xf numFmtId="0" fontId="0" fillId="7" borderId="2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0" xfId="0" applyAlignment="1">
      <alignment vertical="top"/>
    </xf>
    <xf numFmtId="0" fontId="14" fillId="11" borderId="2" xfId="0" applyFont="1" applyFill="1" applyBorder="1" applyAlignment="1">
      <alignment vertical="top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2" fillId="8" borderId="2" xfId="0" quotePrefix="1" applyFont="1" applyFill="1" applyBorder="1" applyAlignment="1">
      <alignment horizontal="center" vertical="top"/>
    </xf>
    <xf numFmtId="0" fontId="7" fillId="7" borderId="2" xfId="0" quotePrefix="1" applyFont="1" applyFill="1" applyBorder="1" applyAlignment="1">
      <alignment horizontal="center" vertical="top"/>
    </xf>
    <xf numFmtId="0" fontId="2" fillId="12" borderId="2" xfId="0" applyFont="1" applyFill="1" applyBorder="1" applyAlignment="1">
      <alignment vertical="top"/>
    </xf>
    <xf numFmtId="0" fontId="0" fillId="12" borderId="2" xfId="0" applyFill="1" applyBorder="1" applyAlignment="1">
      <alignment vertical="top"/>
    </xf>
    <xf numFmtId="0" fontId="0" fillId="12" borderId="2" xfId="0" applyFill="1" applyBorder="1" applyAlignment="1">
      <alignment horizontal="left" vertical="top"/>
    </xf>
    <xf numFmtId="0" fontId="9" fillId="12" borderId="2" xfId="0" applyFont="1" applyFill="1" applyBorder="1" applyAlignment="1">
      <alignment vertical="top"/>
    </xf>
    <xf numFmtId="0" fontId="5" fillId="12" borderId="2" xfId="0" applyFont="1" applyFill="1" applyBorder="1" applyAlignment="1">
      <alignment vertical="top"/>
    </xf>
    <xf numFmtId="0" fontId="4" fillId="12" borderId="2" xfId="0" applyFont="1" applyFill="1" applyBorder="1" applyAlignment="1">
      <alignment horizontal="left" vertical="top"/>
    </xf>
    <xf numFmtId="0" fontId="0" fillId="7" borderId="2" xfId="0" quotePrefix="1" applyFill="1" applyBorder="1" applyAlignment="1">
      <alignment horizontal="left" vertical="top"/>
    </xf>
    <xf numFmtId="0" fontId="17" fillId="7" borderId="2" xfId="0" quotePrefix="1" applyFont="1" applyFill="1" applyBorder="1" applyAlignment="1">
      <alignment horizontal="center" vertical="top"/>
    </xf>
    <xf numFmtId="0" fontId="14" fillId="0" borderId="2" xfId="0" applyFont="1" applyFill="1" applyBorder="1" applyAlignment="1">
      <alignment vertical="top" wrapText="1"/>
    </xf>
    <xf numFmtId="0" fontId="0" fillId="0" borderId="2" xfId="0" applyFill="1" applyBorder="1" applyAlignment="1">
      <alignment vertical="top" wrapText="1"/>
    </xf>
    <xf numFmtId="14" fontId="0" fillId="0" borderId="2" xfId="0" applyNumberFormat="1" applyFill="1" applyBorder="1" applyAlignment="1">
      <alignment vertical="top" wrapText="1"/>
    </xf>
    <xf numFmtId="0" fontId="0" fillId="0" borderId="0" xfId="0" applyFill="1" applyAlignment="1">
      <alignment vertical="top"/>
    </xf>
    <xf numFmtId="0" fontId="0" fillId="0" borderId="2" xfId="0" applyFill="1" applyBorder="1" applyAlignment="1">
      <alignment vertical="top"/>
    </xf>
    <xf numFmtId="0" fontId="19" fillId="7" borderId="2" xfId="0" applyFont="1" applyFill="1" applyBorder="1" applyAlignment="1">
      <alignment vertical="top" wrapText="1"/>
    </xf>
    <xf numFmtId="0" fontId="19" fillId="5" borderId="2" xfId="0" applyFont="1" applyFill="1" applyBorder="1" applyAlignment="1">
      <alignment vertical="top"/>
    </xf>
    <xf numFmtId="0" fontId="7" fillId="0" borderId="2" xfId="0" applyFont="1" applyFill="1" applyBorder="1" applyAlignment="1">
      <alignment vertical="top" wrapText="1"/>
    </xf>
    <xf numFmtId="1" fontId="0" fillId="0" borderId="2" xfId="0" applyNumberFormat="1" applyBorder="1"/>
    <xf numFmtId="0" fontId="7" fillId="0" borderId="2" xfId="0" applyNumberFormat="1" applyFont="1" applyFill="1" applyBorder="1" applyAlignment="1" applyProtection="1">
      <alignment horizontal="left" vertical="top"/>
    </xf>
    <xf numFmtId="0" fontId="0" fillId="0" borderId="2" xfId="0" applyNumberFormat="1" applyFont="1" applyFill="1" applyBorder="1" applyAlignment="1" applyProtection="1">
      <alignment horizontal="left" vertical="top"/>
    </xf>
    <xf numFmtId="1" fontId="0" fillId="0" borderId="2" xfId="0" applyNumberFormat="1" applyFill="1" applyBorder="1"/>
    <xf numFmtId="1" fontId="0" fillId="0" borderId="2" xfId="0" applyNumberFormat="1" applyBorder="1" applyAlignment="1">
      <alignment wrapText="1"/>
    </xf>
    <xf numFmtId="0" fontId="14" fillId="11" borderId="2" xfId="0" applyFont="1" applyFill="1" applyBorder="1" applyAlignment="1">
      <alignment vertical="top"/>
    </xf>
    <xf numFmtId="0" fontId="0" fillId="0" borderId="0" xfId="0" applyAlignment="1"/>
    <xf numFmtId="0" fontId="9" fillId="8" borderId="1" xfId="0" applyFont="1" applyFill="1" applyBorder="1" applyAlignment="1">
      <alignment horizontal="left" vertical="top"/>
    </xf>
    <xf numFmtId="0" fontId="2" fillId="8" borderId="2" xfId="0" quotePrefix="1" applyFont="1" applyFill="1" applyBorder="1" applyAlignment="1">
      <alignment horizontal="left" vertical="top" wrapText="1"/>
    </xf>
    <xf numFmtId="0" fontId="1" fillId="9" borderId="2" xfId="0" applyFont="1" applyFill="1" applyBorder="1" applyAlignment="1">
      <alignment vertical="top" wrapText="1"/>
    </xf>
    <xf numFmtId="0" fontId="0" fillId="7" borderId="2" xfId="0" applyFill="1" applyBorder="1" applyAlignment="1">
      <alignment horizontal="left" vertical="top" wrapText="1"/>
    </xf>
    <xf numFmtId="0" fontId="1" fillId="9" borderId="2" xfId="0" applyFont="1" applyFill="1" applyBorder="1" applyAlignment="1">
      <alignment horizontal="left" vertical="top" wrapText="1"/>
    </xf>
    <xf numFmtId="0" fontId="6" fillId="7" borderId="2" xfId="0" applyFont="1" applyFill="1" applyBorder="1" applyAlignment="1">
      <alignment horizontal="left" vertical="top" wrapText="1"/>
    </xf>
    <xf numFmtId="0" fontId="9" fillId="8" borderId="1" xfId="0" applyFont="1" applyFill="1" applyBorder="1" applyAlignment="1">
      <alignment horizontal="left" vertical="top" wrapText="1"/>
    </xf>
    <xf numFmtId="0" fontId="15" fillId="0" borderId="2" xfId="2" applyFill="1" applyBorder="1" applyAlignment="1">
      <alignment vertical="top" wrapText="1"/>
    </xf>
    <xf numFmtId="164" fontId="0" fillId="0" borderId="2" xfId="0" applyNumberFormat="1" applyBorder="1"/>
    <xf numFmtId="0" fontId="0" fillId="0" borderId="2" xfId="0" applyFill="1" applyBorder="1" applyAlignment="1">
      <alignment horizontal="left" vertical="top" wrapText="1"/>
    </xf>
    <xf numFmtId="1" fontId="0" fillId="0" borderId="2" xfId="0" applyNumberFormat="1" applyFill="1" applyBorder="1" applyAlignment="1">
      <alignment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2" xfId="0" applyNumberFormat="1" applyFont="1" applyFill="1" applyBorder="1" applyAlignment="1" applyProtection="1">
      <alignment horizontal="left" vertical="top" wrapText="1"/>
    </xf>
    <xf numFmtId="0" fontId="0" fillId="0" borderId="2" xfId="0" applyNumberFormat="1" applyFont="1" applyFill="1" applyBorder="1" applyAlignment="1" applyProtection="1">
      <alignment horizontal="left" vertical="top" wrapText="1"/>
    </xf>
    <xf numFmtId="0" fontId="16" fillId="0" borderId="2" xfId="0" applyFont="1" applyFill="1" applyBorder="1" applyAlignment="1">
      <alignment vertical="top" wrapText="1"/>
    </xf>
    <xf numFmtId="14" fontId="0" fillId="0" borderId="2" xfId="0" applyNumberFormat="1" applyBorder="1" applyAlignment="1">
      <alignment horizontal="right" vertical="top"/>
    </xf>
    <xf numFmtId="0" fontId="0" fillId="0" borderId="2" xfId="0" applyFill="1" applyBorder="1"/>
    <xf numFmtId="0" fontId="0" fillId="0" borderId="0" xfId="0" applyAlignment="1">
      <alignment horizontal="left" wrapText="1"/>
    </xf>
    <xf numFmtId="0" fontId="19" fillId="0" borderId="2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vertical="top"/>
    </xf>
    <xf numFmtId="0" fontId="1" fillId="3" borderId="2" xfId="0" applyFont="1" applyFill="1" applyBorder="1" applyAlignment="1">
      <alignment vertical="top"/>
    </xf>
    <xf numFmtId="0" fontId="1" fillId="4" borderId="2" xfId="0" applyFont="1" applyFill="1" applyBorder="1" applyAlignment="1">
      <alignment vertical="top"/>
    </xf>
    <xf numFmtId="0" fontId="13" fillId="10" borderId="2" xfId="0" applyFont="1" applyFill="1" applyBorder="1" applyAlignment="1">
      <alignment horizontal="right" vertical="top"/>
    </xf>
    <xf numFmtId="0" fontId="0" fillId="0" borderId="2" xfId="0" applyFill="1" applyBorder="1" applyAlignment="1">
      <alignment horizontal="left" vertical="top"/>
    </xf>
    <xf numFmtId="0" fontId="21" fillId="10" borderId="2" xfId="0" applyFont="1" applyFill="1" applyBorder="1" applyAlignment="1">
      <alignment horizontal="right" vertical="top"/>
    </xf>
    <xf numFmtId="0" fontId="2" fillId="0" borderId="2" xfId="0" applyFont="1" applyBorder="1" applyAlignment="1">
      <alignment vertical="top"/>
    </xf>
    <xf numFmtId="0" fontId="23" fillId="0" borderId="0" xfId="0" applyFont="1" applyAlignment="1">
      <alignment vertical="top"/>
    </xf>
    <xf numFmtId="0" fontId="9" fillId="7" borderId="2" xfId="0" applyFont="1" applyFill="1" applyBorder="1" applyAlignment="1">
      <alignment vertical="top"/>
    </xf>
    <xf numFmtId="0" fontId="9" fillId="0" borderId="2" xfId="0" applyFont="1" applyFill="1" applyBorder="1" applyAlignment="1">
      <alignment vertical="top"/>
    </xf>
    <xf numFmtId="0" fontId="9" fillId="0" borderId="2" xfId="0" applyFont="1" applyBorder="1" applyAlignment="1">
      <alignment vertical="top"/>
    </xf>
    <xf numFmtId="0" fontId="22" fillId="0" borderId="2" xfId="0" applyFont="1" applyBorder="1" applyAlignment="1">
      <alignment vertical="top"/>
    </xf>
    <xf numFmtId="0" fontId="2" fillId="7" borderId="2" xfId="0" applyFont="1" applyFill="1" applyBorder="1" applyAlignment="1">
      <alignment vertical="top"/>
    </xf>
    <xf numFmtId="0" fontId="20" fillId="0" borderId="2" xfId="0" applyFont="1" applyBorder="1" applyAlignment="1">
      <alignment vertical="top"/>
    </xf>
    <xf numFmtId="0" fontId="2" fillId="0" borderId="2" xfId="0" applyFont="1" applyFill="1" applyBorder="1" applyAlignment="1">
      <alignment vertical="top"/>
    </xf>
    <xf numFmtId="164" fontId="2" fillId="0" borderId="2" xfId="0" applyNumberFormat="1" applyFont="1" applyBorder="1" applyAlignment="1"/>
    <xf numFmtId="14" fontId="2" fillId="0" borderId="2" xfId="0" applyNumberFormat="1" applyFont="1" applyBorder="1" applyAlignment="1">
      <alignment vertical="top"/>
    </xf>
    <xf numFmtId="0" fontId="2" fillId="0" borderId="2" xfId="0" applyFont="1" applyBorder="1" applyAlignment="1"/>
    <xf numFmtId="14" fontId="9" fillId="0" borderId="2" xfId="0" applyNumberFormat="1" applyFont="1" applyBorder="1" applyAlignment="1">
      <alignment vertical="top"/>
    </xf>
    <xf numFmtId="0" fontId="2" fillId="0" borderId="2" xfId="0" applyNumberFormat="1" applyFont="1" applyFill="1" applyBorder="1" applyAlignment="1" applyProtection="1">
      <alignment horizontal="left" vertical="top"/>
    </xf>
    <xf numFmtId="1" fontId="2" fillId="0" borderId="2" xfId="0" applyNumberFormat="1" applyFont="1" applyBorder="1" applyAlignment="1"/>
    <xf numFmtId="0" fontId="20" fillId="0" borderId="2" xfId="0" applyFont="1" applyFill="1" applyBorder="1" applyAlignment="1">
      <alignment vertical="top"/>
    </xf>
    <xf numFmtId="0" fontId="14" fillId="0" borderId="2" xfId="0" applyFont="1" applyFill="1" applyBorder="1" applyAlignment="1">
      <alignment vertical="top"/>
    </xf>
    <xf numFmtId="0" fontId="26" fillId="0" borderId="0" xfId="0" applyFont="1" applyAlignment="1">
      <alignment horizontal="right"/>
    </xf>
    <xf numFmtId="49" fontId="26" fillId="0" borderId="0" xfId="0" applyNumberFormat="1" applyFont="1" applyAlignment="1">
      <alignment horizontal="right"/>
    </xf>
    <xf numFmtId="49" fontId="27" fillId="0" borderId="0" xfId="0" applyNumberFormat="1" applyFont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right" vertical="top"/>
    </xf>
    <xf numFmtId="49" fontId="26" fillId="0" borderId="0" xfId="0" applyNumberFormat="1" applyFont="1" applyAlignment="1">
      <alignment horizontal="right" vertical="top"/>
    </xf>
    <xf numFmtId="49" fontId="27" fillId="0" borderId="0" xfId="0" applyNumberFormat="1" applyFont="1" applyAlignment="1">
      <alignment horizontal="right" vertical="top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4" fillId="14" borderId="9" xfId="0" applyFont="1" applyFill="1" applyBorder="1" applyAlignment="1">
      <alignment wrapText="1"/>
    </xf>
    <xf numFmtId="0" fontId="24" fillId="14" borderId="10" xfId="0" applyFont="1" applyFill="1" applyBorder="1" applyAlignment="1">
      <alignment wrapText="1"/>
    </xf>
    <xf numFmtId="0" fontId="28" fillId="14" borderId="9" xfId="0" applyFont="1" applyFill="1" applyBorder="1" applyAlignment="1"/>
    <xf numFmtId="0" fontId="29" fillId="14" borderId="9" xfId="0" applyFont="1" applyFill="1" applyBorder="1" applyAlignment="1"/>
    <xf numFmtId="0" fontId="4" fillId="15" borderId="2" xfId="0" applyFont="1" applyFill="1" applyBorder="1" applyAlignment="1">
      <alignment horizontal="right" vertical="center" wrapText="1"/>
    </xf>
    <xf numFmtId="0" fontId="4" fillId="15" borderId="2" xfId="0" applyFont="1" applyFill="1" applyBorder="1" applyAlignment="1">
      <alignment horizontal="right" vertical="top" wrapText="1"/>
    </xf>
    <xf numFmtId="0" fontId="4" fillId="15" borderId="13" xfId="0" applyFont="1" applyFill="1" applyBorder="1" applyAlignment="1">
      <alignment vertical="top" wrapText="1"/>
    </xf>
    <xf numFmtId="0" fontId="4" fillId="15" borderId="17" xfId="0" applyFont="1" applyFill="1" applyBorder="1" applyAlignment="1">
      <alignment horizontal="right" vertical="top" wrapText="1"/>
    </xf>
    <xf numFmtId="0" fontId="31" fillId="7" borderId="2" xfId="0" applyFont="1" applyFill="1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6" fillId="0" borderId="14" xfId="0" applyFont="1" applyBorder="1" applyAlignment="1">
      <alignment horizontal="left"/>
    </xf>
    <xf numFmtId="0" fontId="6" fillId="0" borderId="2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4" fillId="15" borderId="13" xfId="0" applyFont="1" applyFill="1" applyBorder="1" applyAlignment="1">
      <alignment horizontal="left" vertical="top" wrapText="1"/>
    </xf>
    <xf numFmtId="0" fontId="9" fillId="8" borderId="2" xfId="0" quotePrefix="1" applyNumberFormat="1" applyFont="1" applyFill="1" applyBorder="1" applyAlignment="1">
      <alignment horizontal="left" vertical="top"/>
    </xf>
    <xf numFmtId="0" fontId="7" fillId="7" borderId="2" xfId="0" applyNumberFormat="1" applyFont="1" applyFill="1" applyBorder="1" applyAlignment="1">
      <alignment vertical="top"/>
    </xf>
    <xf numFmtId="0" fontId="1" fillId="9" borderId="2" xfId="0" applyNumberFormat="1" applyFont="1" applyFill="1" applyBorder="1" applyAlignment="1">
      <alignment vertical="top"/>
    </xf>
    <xf numFmtId="0" fontId="7" fillId="7" borderId="2" xfId="0" applyNumberFormat="1" applyFont="1" applyFill="1" applyBorder="1" applyAlignment="1">
      <alignment horizontal="left" vertical="top"/>
    </xf>
    <xf numFmtId="0" fontId="1" fillId="9" borderId="2" xfId="0" applyNumberFormat="1" applyFont="1" applyFill="1" applyBorder="1" applyAlignment="1">
      <alignment horizontal="left" vertical="top"/>
    </xf>
    <xf numFmtId="0" fontId="0" fillId="7" borderId="2" xfId="0" applyNumberFormat="1" applyFill="1" applyBorder="1" applyAlignment="1">
      <alignment horizontal="left" vertical="top"/>
    </xf>
    <xf numFmtId="0" fontId="0" fillId="7" borderId="2" xfId="0" applyNumberFormat="1" applyFill="1" applyBorder="1" applyAlignment="1">
      <alignment vertical="top"/>
    </xf>
    <xf numFmtId="0" fontId="12" fillId="7" borderId="2" xfId="0" applyNumberFormat="1" applyFont="1" applyFill="1" applyBorder="1" applyAlignment="1">
      <alignment vertical="top" wrapText="1"/>
    </xf>
    <xf numFmtId="0" fontId="0" fillId="0" borderId="2" xfId="0" applyNumberFormat="1" applyBorder="1" applyAlignment="1">
      <alignment horizontal="right" vertical="top"/>
    </xf>
    <xf numFmtId="0" fontId="2" fillId="0" borderId="2" xfId="0" applyNumberFormat="1" applyFont="1" applyBorder="1" applyAlignment="1">
      <alignment vertical="top"/>
    </xf>
    <xf numFmtId="0" fontId="0" fillId="0" borderId="0" xfId="0" applyNumberFormat="1"/>
    <xf numFmtId="0" fontId="6" fillId="0" borderId="2" xfId="0" applyFont="1" applyBorder="1" applyAlignment="1">
      <alignment vertical="top" wrapText="1"/>
    </xf>
    <xf numFmtId="0" fontId="0" fillId="0" borderId="0" xfId="0" applyFont="1"/>
    <xf numFmtId="0" fontId="0" fillId="0" borderId="0" xfId="0" applyFont="1" applyAlignment="1">
      <alignment wrapText="1"/>
    </xf>
    <xf numFmtId="0" fontId="32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1" fillId="14" borderId="8" xfId="0" applyFont="1" applyFill="1" applyBorder="1" applyAlignment="1">
      <alignment horizontal="center" vertical="center"/>
    </xf>
    <xf numFmtId="0" fontId="0" fillId="0" borderId="3" xfId="0" applyFont="1" applyBorder="1"/>
    <xf numFmtId="0" fontId="0" fillId="0" borderId="4" xfId="0" applyFont="1" applyBorder="1" applyAlignment="1">
      <alignment wrapText="1"/>
    </xf>
    <xf numFmtId="0" fontId="0" fillId="0" borderId="5" xfId="0" applyFont="1" applyBorder="1" applyAlignment="1">
      <alignment wrapText="1"/>
    </xf>
    <xf numFmtId="0" fontId="33" fillId="0" borderId="2" xfId="0" applyFont="1" applyBorder="1" applyAlignment="1">
      <alignment horizontal="center" vertical="center" wrapText="1"/>
    </xf>
    <xf numFmtId="0" fontId="0" fillId="0" borderId="6" xfId="0" applyFont="1" applyBorder="1"/>
    <xf numFmtId="0" fontId="0" fillId="0" borderId="0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33" fillId="0" borderId="14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4" fillId="15" borderId="20" xfId="0" applyFont="1" applyFill="1" applyBorder="1" applyAlignment="1">
      <alignment vertical="top" wrapText="1"/>
    </xf>
    <xf numFmtId="0" fontId="4" fillId="15" borderId="2" xfId="0" applyFont="1" applyFill="1" applyBorder="1" applyAlignment="1">
      <alignment vertical="top" wrapText="1"/>
    </xf>
    <xf numFmtId="0" fontId="4" fillId="15" borderId="2" xfId="0" applyFont="1" applyFill="1" applyBorder="1" applyAlignment="1">
      <alignment horizontal="left" vertical="top" wrapText="1"/>
    </xf>
    <xf numFmtId="0" fontId="34" fillId="17" borderId="0" xfId="0" applyFont="1" applyFill="1" applyBorder="1" applyAlignment="1">
      <alignment horizontal="center" vertical="center" wrapText="1"/>
    </xf>
    <xf numFmtId="0" fontId="1" fillId="17" borderId="0" xfId="0" applyFont="1" applyFill="1" applyBorder="1" applyAlignment="1">
      <alignment horizontal="right" vertical="center"/>
    </xf>
    <xf numFmtId="0" fontId="24" fillId="17" borderId="0" xfId="0" applyFont="1" applyFill="1" applyBorder="1" applyAlignment="1">
      <alignment wrapText="1"/>
    </xf>
    <xf numFmtId="0" fontId="34" fillId="17" borderId="0" xfId="0" applyFont="1" applyFill="1" applyBorder="1" applyAlignment="1">
      <alignment horizontal="left" vertical="center" wrapText="1"/>
    </xf>
    <xf numFmtId="0" fontId="34" fillId="17" borderId="0" xfId="0" applyFont="1" applyFill="1" applyBorder="1" applyAlignment="1">
      <alignment horizontal="right" vertical="center" wrapText="1"/>
    </xf>
    <xf numFmtId="0" fontId="36" fillId="17" borderId="0" xfId="0" applyFont="1" applyFill="1" applyBorder="1" applyAlignment="1">
      <alignment horizontal="center" vertical="center" wrapText="1"/>
    </xf>
    <xf numFmtId="0" fontId="35" fillId="17" borderId="0" xfId="0" applyFont="1" applyFill="1" applyBorder="1" applyAlignment="1">
      <alignment horizontal="center" vertical="center" wrapText="1"/>
    </xf>
    <xf numFmtId="0" fontId="37" fillId="17" borderId="0" xfId="0" applyFont="1" applyFill="1" applyBorder="1" applyAlignment="1">
      <alignment horizontal="center" vertical="center" wrapText="1"/>
    </xf>
    <xf numFmtId="0" fontId="29" fillId="17" borderId="0" xfId="0" applyFont="1" applyFill="1" applyBorder="1" applyAlignment="1">
      <alignment vertical="center"/>
    </xf>
    <xf numFmtId="0" fontId="38" fillId="17" borderId="0" xfId="0" applyFont="1" applyFill="1" applyBorder="1" applyAlignment="1">
      <alignment horizontal="right" vertical="center"/>
    </xf>
    <xf numFmtId="0" fontId="38" fillId="17" borderId="0" xfId="0" applyFont="1" applyFill="1" applyBorder="1" applyAlignment="1">
      <alignment horizontal="left" vertical="center"/>
    </xf>
    <xf numFmtId="0" fontId="35" fillId="17" borderId="0" xfId="0" applyFont="1" applyFill="1" applyBorder="1" applyAlignment="1">
      <alignment horizontal="right" vertical="center"/>
    </xf>
    <xf numFmtId="0" fontId="42" fillId="17" borderId="0" xfId="2" applyFont="1" applyFill="1" applyBorder="1" applyAlignment="1">
      <alignment vertical="center"/>
    </xf>
    <xf numFmtId="0" fontId="24" fillId="17" borderId="0" xfId="0" applyFont="1" applyFill="1" applyBorder="1" applyAlignment="1">
      <alignment horizontal="left" vertical="center"/>
    </xf>
    <xf numFmtId="0" fontId="34" fillId="17" borderId="0" xfId="0" applyFont="1" applyFill="1" applyBorder="1" applyAlignment="1">
      <alignment horizontal="right" vertical="center"/>
    </xf>
    <xf numFmtId="0" fontId="24" fillId="17" borderId="0" xfId="0" applyFont="1" applyFill="1" applyBorder="1" applyAlignment="1">
      <alignment horizontal="right"/>
    </xf>
    <xf numFmtId="0" fontId="42" fillId="17" borderId="0" xfId="2" applyFont="1" applyFill="1" applyBorder="1" applyAlignment="1">
      <alignment horizontal="right" vertical="top"/>
    </xf>
    <xf numFmtId="0" fontId="42" fillId="17" borderId="0" xfId="2" applyFont="1" applyFill="1" applyBorder="1" applyAlignment="1">
      <alignment horizontal="left" vertical="top"/>
    </xf>
    <xf numFmtId="0" fontId="7" fillId="0" borderId="0" xfId="0" applyFont="1" applyFill="1" applyAlignment="1">
      <alignment horizontal="right" vertical="top"/>
    </xf>
    <xf numFmtId="0" fontId="9" fillId="0" borderId="0" xfId="0" applyFont="1" applyFill="1" applyAlignment="1">
      <alignment horizontal="right" vertical="center"/>
    </xf>
    <xf numFmtId="49" fontId="7" fillId="0" borderId="0" xfId="0" applyNumberFormat="1" applyFont="1" applyFill="1" applyAlignment="1">
      <alignment horizontal="right" vertical="top"/>
    </xf>
    <xf numFmtId="0" fontId="0" fillId="17" borderId="0" xfId="0" applyFont="1" applyFill="1" applyBorder="1"/>
    <xf numFmtId="0" fontId="0" fillId="17" borderId="0" xfId="0" applyFont="1" applyFill="1" applyBorder="1" applyAlignment="1">
      <alignment wrapText="1"/>
    </xf>
    <xf numFmtId="0" fontId="46" fillId="8" borderId="32" xfId="0" applyFont="1" applyFill="1" applyBorder="1" applyAlignment="1">
      <alignment horizontal="right" vertical="center" wrapText="1"/>
    </xf>
    <xf numFmtId="0" fontId="46" fillId="8" borderId="13" xfId="0" applyFont="1" applyFill="1" applyBorder="1" applyAlignment="1">
      <alignment horizontal="right" vertical="center" wrapText="1"/>
    </xf>
    <xf numFmtId="0" fontId="46" fillId="8" borderId="2" xfId="0" applyFont="1" applyFill="1" applyBorder="1" applyAlignment="1">
      <alignment horizontal="center" vertical="center" wrapText="1"/>
    </xf>
    <xf numFmtId="0" fontId="46" fillId="8" borderId="19" xfId="0" applyFont="1" applyFill="1" applyBorder="1" applyAlignment="1">
      <alignment horizontal="right" vertical="center" wrapText="1"/>
    </xf>
    <xf numFmtId="0" fontId="40" fillId="0" borderId="11" xfId="0" applyFont="1" applyBorder="1" applyAlignment="1">
      <alignment horizontal="left" vertical="center" wrapText="1"/>
    </xf>
    <xf numFmtId="0" fontId="46" fillId="8" borderId="2" xfId="0" applyFont="1" applyFill="1" applyBorder="1" applyAlignment="1">
      <alignment horizontal="right" vertical="center" wrapText="1"/>
    </xf>
    <xf numFmtId="0" fontId="40" fillId="0" borderId="12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/>
    </xf>
    <xf numFmtId="0" fontId="48" fillId="8" borderId="25" xfId="0" applyFont="1" applyFill="1" applyBorder="1" applyAlignment="1">
      <alignment horizontal="right" vertical="center" wrapText="1"/>
    </xf>
    <xf numFmtId="0" fontId="40" fillId="0" borderId="14" xfId="0" applyFont="1" applyBorder="1" applyAlignment="1">
      <alignment horizontal="center" vertical="center"/>
    </xf>
    <xf numFmtId="0" fontId="48" fillId="8" borderId="2" xfId="0" applyFont="1" applyFill="1" applyBorder="1" applyAlignment="1">
      <alignment horizontal="right" vertical="center" wrapText="1"/>
    </xf>
    <xf numFmtId="0" fontId="40" fillId="0" borderId="2" xfId="0" applyFont="1" applyBorder="1" applyAlignment="1">
      <alignment horizontal="center" vertical="top"/>
    </xf>
    <xf numFmtId="0" fontId="40" fillId="0" borderId="14" xfId="0" applyFont="1" applyBorder="1" applyAlignment="1">
      <alignment horizontal="center" vertical="top"/>
    </xf>
    <xf numFmtId="0" fontId="4" fillId="17" borderId="29" xfId="0" applyFont="1" applyFill="1" applyBorder="1" applyAlignment="1">
      <alignment vertical="center"/>
    </xf>
    <xf numFmtId="0" fontId="4" fillId="17" borderId="31" xfId="0" applyFont="1" applyFill="1" applyBorder="1" applyAlignment="1">
      <alignment vertical="center"/>
    </xf>
    <xf numFmtId="0" fontId="4" fillId="17" borderId="31" xfId="0" applyFont="1" applyFill="1" applyBorder="1"/>
    <xf numFmtId="0" fontId="0" fillId="17" borderId="24" xfId="0" applyFont="1" applyFill="1" applyBorder="1"/>
    <xf numFmtId="0" fontId="4" fillId="17" borderId="22" xfId="0" applyFont="1" applyFill="1" applyBorder="1"/>
    <xf numFmtId="0" fontId="40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0" fontId="4" fillId="17" borderId="31" xfId="0" applyFont="1" applyFill="1" applyBorder="1" applyAlignment="1"/>
    <xf numFmtId="0" fontId="0" fillId="0" borderId="0" xfId="0" applyFont="1" applyAlignment="1"/>
    <xf numFmtId="0" fontId="43" fillId="5" borderId="19" xfId="2" applyFont="1" applyFill="1" applyBorder="1" applyAlignment="1">
      <alignment horizontal="left" vertical="center"/>
    </xf>
    <xf numFmtId="0" fontId="41" fillId="5" borderId="12" xfId="0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7" fillId="17" borderId="27" xfId="0" applyFont="1" applyFill="1" applyBorder="1" applyAlignment="1">
      <alignment horizontal="center" vertical="center"/>
    </xf>
    <xf numFmtId="0" fontId="37" fillId="17" borderId="1" xfId="0" applyFont="1" applyFill="1" applyBorder="1" applyAlignment="1">
      <alignment horizontal="center" vertical="center"/>
    </xf>
    <xf numFmtId="0" fontId="37" fillId="17" borderId="1" xfId="0" applyFont="1" applyFill="1" applyBorder="1" applyAlignment="1">
      <alignment horizontal="center"/>
    </xf>
    <xf numFmtId="0" fontId="37" fillId="17" borderId="23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right" vertical="center" wrapText="1"/>
    </xf>
    <xf numFmtId="0" fontId="34" fillId="17" borderId="0" xfId="0" applyFont="1" applyFill="1" applyBorder="1" applyAlignment="1">
      <alignment horizontal="right" wrapText="1"/>
    </xf>
    <xf numFmtId="0" fontId="46" fillId="8" borderId="30" xfId="0" applyFont="1" applyFill="1" applyBorder="1" applyAlignment="1">
      <alignment horizontal="right" vertical="center" wrapText="1"/>
    </xf>
    <xf numFmtId="0" fontId="45" fillId="0" borderId="2" xfId="0" applyFont="1" applyBorder="1" applyAlignment="1">
      <alignment horizontal="center" vertical="center" wrapText="1"/>
    </xf>
    <xf numFmtId="0" fontId="44" fillId="19" borderId="0" xfId="2" applyFont="1" applyFill="1" applyBorder="1" applyAlignment="1">
      <alignment vertical="center"/>
    </xf>
    <xf numFmtId="0" fontId="37" fillId="19" borderId="0" xfId="0" applyFont="1" applyFill="1" applyBorder="1" applyAlignment="1">
      <alignment horizontal="center" vertical="center" wrapText="1"/>
    </xf>
    <xf numFmtId="0" fontId="52" fillId="5" borderId="11" xfId="2" applyFont="1" applyFill="1" applyBorder="1" applyAlignment="1">
      <alignment horizontal="left" vertical="center"/>
    </xf>
    <xf numFmtId="0" fontId="53" fillId="5" borderId="12" xfId="2" applyFont="1" applyFill="1" applyBorder="1" applyAlignment="1">
      <alignment horizontal="center" vertical="center"/>
    </xf>
    <xf numFmtId="0" fontId="53" fillId="5" borderId="12" xfId="2" applyFont="1" applyFill="1" applyBorder="1" applyAlignment="1">
      <alignment horizontal="left" vertical="center"/>
    </xf>
    <xf numFmtId="0" fontId="54" fillId="5" borderId="12" xfId="2" applyFont="1" applyFill="1" applyBorder="1" applyAlignment="1">
      <alignment horizontal="left" vertical="center"/>
    </xf>
    <xf numFmtId="0" fontId="53" fillId="5" borderId="12" xfId="2" applyFont="1" applyFill="1" applyBorder="1" applyAlignment="1">
      <alignment horizontal="right" vertical="center"/>
    </xf>
    <xf numFmtId="0" fontId="56" fillId="5" borderId="12" xfId="0" applyFont="1" applyFill="1" applyBorder="1" applyAlignment="1">
      <alignment horizontal="center" vertical="center"/>
    </xf>
    <xf numFmtId="0" fontId="46" fillId="8" borderId="11" xfId="0" applyFont="1" applyFill="1" applyBorder="1" applyAlignment="1">
      <alignment horizontal="right" vertical="center" wrapText="1"/>
    </xf>
    <xf numFmtId="0" fontId="0" fillId="0" borderId="12" xfId="0" applyBorder="1" applyAlignment="1"/>
    <xf numFmtId="0" fontId="0" fillId="0" borderId="19" xfId="0" applyBorder="1" applyAlignment="1"/>
    <xf numFmtId="0" fontId="49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6" fillId="8" borderId="8" xfId="0" applyFont="1" applyFill="1" applyBorder="1" applyAlignment="1">
      <alignment horizontal="right" vertical="center" wrapText="1"/>
    </xf>
    <xf numFmtId="0" fontId="0" fillId="0" borderId="9" xfId="0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46" fillId="8" borderId="20" xfId="0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39" fillId="0" borderId="15" xfId="0" applyFont="1" applyBorder="1" applyAlignment="1">
      <alignment vertical="center" wrapText="1"/>
    </xf>
    <xf numFmtId="0" fontId="15" fillId="8" borderId="12" xfId="2" applyFont="1" applyFill="1" applyBorder="1" applyAlignment="1">
      <alignment horizontal="left" vertical="center" wrapText="1"/>
    </xf>
    <xf numFmtId="0" fontId="51" fillId="0" borderId="12" xfId="0" applyFont="1" applyBorder="1" applyAlignment="1">
      <alignment horizontal="left" vertical="center" wrapText="1"/>
    </xf>
    <xf numFmtId="0" fontId="51" fillId="0" borderId="15" xfId="0" applyFont="1" applyBorder="1" applyAlignment="1">
      <alignment horizontal="left" vertical="center" wrapText="1"/>
    </xf>
    <xf numFmtId="0" fontId="40" fillId="0" borderId="2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/>
    </xf>
    <xf numFmtId="0" fontId="39" fillId="0" borderId="19" xfId="0" applyFont="1" applyBorder="1" applyAlignment="1">
      <alignment horizontal="center" vertical="center"/>
    </xf>
    <xf numFmtId="0" fontId="50" fillId="17" borderId="28" xfId="0" applyFont="1" applyFill="1" applyBorder="1" applyAlignment="1">
      <alignment horizontal="center" vertical="top" wrapText="1"/>
    </xf>
    <xf numFmtId="0" fontId="40" fillId="0" borderId="23" xfId="0" applyFont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9" xfId="0" applyFont="1" applyBorder="1" applyAlignment="1"/>
    <xf numFmtId="0" fontId="39" fillId="0" borderId="12" xfId="0" applyFont="1" applyBorder="1" applyAlignment="1">
      <alignment vertical="center" wrapText="1"/>
    </xf>
    <xf numFmtId="0" fontId="41" fillId="18" borderId="11" xfId="0" applyFont="1" applyFill="1" applyBorder="1" applyAlignment="1">
      <alignment horizontal="center" vertical="center" wrapText="1"/>
    </xf>
    <xf numFmtId="0" fontId="41" fillId="18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19" xfId="0" applyBorder="1" applyAlignment="1">
      <alignment vertical="center"/>
    </xf>
    <xf numFmtId="0" fontId="40" fillId="18" borderId="11" xfId="0" applyFont="1" applyFill="1" applyBorder="1" applyAlignment="1">
      <alignment horizontal="center" vertical="center" wrapText="1"/>
    </xf>
    <xf numFmtId="0" fontId="40" fillId="18" borderId="12" xfId="0" applyFont="1" applyFill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/>
    </xf>
    <xf numFmtId="0" fontId="45" fillId="18" borderId="11" xfId="0" applyFont="1" applyFill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34" xfId="0" applyFont="1" applyBorder="1" applyAlignment="1">
      <alignment horizontal="center" vertical="center" wrapText="1"/>
    </xf>
    <xf numFmtId="0" fontId="39" fillId="0" borderId="34" xfId="0" applyFont="1" applyBorder="1" applyAlignment="1">
      <alignment horizontal="center" vertical="center" wrapText="1"/>
    </xf>
    <xf numFmtId="0" fontId="39" fillId="0" borderId="35" xfId="0" applyFont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46" fillId="8" borderId="30" xfId="0" applyFont="1" applyFill="1" applyBorder="1" applyAlignment="1">
      <alignment horizontal="right" vertical="center" wrapText="1"/>
    </xf>
    <xf numFmtId="0" fontId="39" fillId="0" borderId="36" xfId="0" applyFont="1" applyBorder="1" applyAlignment="1">
      <alignment horizontal="right" vertical="center" wrapText="1"/>
    </xf>
    <xf numFmtId="0" fontId="39" fillId="0" borderId="21" xfId="0" applyFont="1" applyBorder="1" applyAlignment="1">
      <alignment horizontal="right" vertical="center" wrapText="1"/>
    </xf>
    <xf numFmtId="0" fontId="40" fillId="0" borderId="25" xfId="0" applyFont="1" applyBorder="1" applyAlignment="1">
      <alignment horizontal="center" vertical="center" wrapText="1"/>
    </xf>
    <xf numFmtId="0" fontId="40" fillId="0" borderId="26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/>
    </xf>
    <xf numFmtId="0" fontId="47" fillId="0" borderId="11" xfId="0" applyFont="1" applyFill="1" applyBorder="1" applyAlignment="1">
      <alignment horizontal="center" vertical="center" wrapText="1"/>
    </xf>
    <xf numFmtId="0" fontId="47" fillId="0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1" fillId="13" borderId="3" xfId="0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25" fillId="16" borderId="6" xfId="0" applyFont="1" applyFill="1" applyBorder="1" applyAlignment="1">
      <alignment horizontal="left"/>
    </xf>
    <xf numFmtId="0" fontId="25" fillId="16" borderId="0" xfId="0" applyFont="1" applyFill="1" applyBorder="1" applyAlignment="1">
      <alignment horizontal="left"/>
    </xf>
    <xf numFmtId="0" fontId="25" fillId="16" borderId="7" xfId="0" applyFont="1" applyFill="1" applyBorder="1" applyAlignment="1">
      <alignment horizontal="left"/>
    </xf>
    <xf numFmtId="0" fontId="4" fillId="15" borderId="2" xfId="0" applyFont="1" applyFill="1" applyBorder="1" applyAlignment="1">
      <alignment horizontal="left" vertical="center" wrapText="1"/>
    </xf>
    <xf numFmtId="0" fontId="15" fillId="0" borderId="11" xfId="2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33" fillId="0" borderId="12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4" fillId="15" borderId="13" xfId="0" applyFont="1" applyFill="1" applyBorder="1" applyAlignment="1">
      <alignment horizontal="left" vertical="top" wrapText="1"/>
    </xf>
    <xf numFmtId="0" fontId="15" fillId="0" borderId="2" xfId="2" applyFont="1" applyBorder="1" applyAlignment="1">
      <alignment horizontal="left" vertical="top" wrapText="1"/>
    </xf>
    <xf numFmtId="0" fontId="4" fillId="15" borderId="16" xfId="0" applyFont="1" applyFill="1" applyBorder="1" applyAlignment="1">
      <alignment horizontal="left" vertical="top" wrapText="1"/>
    </xf>
    <xf numFmtId="0" fontId="4" fillId="15" borderId="17" xfId="0" applyFont="1" applyFill="1" applyBorder="1" applyAlignment="1">
      <alignment horizontal="left" vertical="top" wrapText="1"/>
    </xf>
    <xf numFmtId="0" fontId="25" fillId="16" borderId="6" xfId="0" applyFont="1" applyFill="1" applyBorder="1" applyAlignment="1">
      <alignment horizontal="left" vertical="top"/>
    </xf>
    <xf numFmtId="0" fontId="25" fillId="16" borderId="0" xfId="0" applyFont="1" applyFill="1" applyBorder="1" applyAlignment="1">
      <alignment horizontal="left" vertical="top"/>
    </xf>
    <xf numFmtId="0" fontId="25" fillId="16" borderId="7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center" vertical="top" wrapText="1"/>
    </xf>
    <xf numFmtId="0" fontId="33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93">
    <dxf>
      <font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58AC2D"/>
      <color rgb="FF6CA62C"/>
      <color rgb="FF58AA2D"/>
      <color rgb="FF58AE2D"/>
      <color rgb="FF58A52D"/>
      <color rgb="FF55A52D"/>
      <color rgb="FF61A42E"/>
      <color rgb="FF6FA72B"/>
      <color rgb="FF33A8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703777</xdr:colOff>
      <xdr:row>1</xdr:row>
      <xdr:rowOff>35717</xdr:rowOff>
    </xdr:from>
    <xdr:to>
      <xdr:col>11</xdr:col>
      <xdr:colOff>145757</xdr:colOff>
      <xdr:row>5</xdr:row>
      <xdr:rowOff>63500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92204DA-25FD-4E8C-B69C-262B79025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29194" y="99217"/>
          <a:ext cx="2140730" cy="10755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is.uba.de/maps/resources/apps/online-kartierung-weltweiter-bestpractice-projekte/index.html?lang=de" TargetMode="External"/><Relationship Id="rId2" Type="http://schemas.openxmlformats.org/officeDocument/2006/relationships/hyperlink" Target="mailto:info@cleaner-production.de" TargetMode="External"/><Relationship Id="rId1" Type="http://schemas.openxmlformats.org/officeDocument/2006/relationships/hyperlink" Target="http://www.umweltbundesamt.de/dokument/deutsche-aktivitaeten-in-der-internationalen-0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is.uba.de/maps/resources/apps/bestpractice/index.html?lang=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9"/>
  <sheetViews>
    <sheetView tabSelected="1" zoomScale="90" zoomScaleNormal="90" zoomScaleSheetLayoutView="40" workbookViewId="0">
      <selection activeCell="S41" sqref="S41"/>
    </sheetView>
  </sheetViews>
  <sheetFormatPr baseColWidth="10" defaultRowHeight="14.4" x14ac:dyDescent="0.3"/>
  <cols>
    <col min="1" max="1" width="1.44140625" style="183" customWidth="1"/>
    <col min="2" max="2" width="3.44140625" style="213" customWidth="1"/>
    <col min="3" max="3" width="27.5546875" customWidth="1"/>
    <col min="4" max="4" width="11.6640625" style="43" customWidth="1"/>
    <col min="5" max="5" width="22" style="43" customWidth="1"/>
    <col min="6" max="6" width="12.5546875" style="43" customWidth="1"/>
    <col min="7" max="7" width="17.5546875" style="43" customWidth="1"/>
    <col min="8" max="8" width="14.88671875" style="43" customWidth="1"/>
    <col min="9" max="9" width="18" style="43" customWidth="1"/>
    <col min="10" max="10" width="19.33203125" style="43" customWidth="1"/>
    <col min="11" max="11" width="21.109375" style="43" customWidth="1"/>
    <col min="12" max="12" width="2.44140625" style="115" customWidth="1"/>
    <col min="13" max="13" width="12.6640625" customWidth="1"/>
  </cols>
  <sheetData>
    <row r="1" spans="1:14" s="147" customFormat="1" ht="5.25" customHeight="1" x14ac:dyDescent="0.3">
      <c r="A1" s="183"/>
      <c r="B1" s="213"/>
      <c r="D1" s="148"/>
      <c r="E1" s="148"/>
      <c r="F1" s="148"/>
      <c r="G1" s="148"/>
      <c r="H1" s="148"/>
      <c r="I1" s="148"/>
      <c r="J1" s="148"/>
      <c r="K1" s="148"/>
      <c r="L1" s="115"/>
    </row>
    <row r="2" spans="1:14" s="150" customFormat="1" ht="45.75" customHeight="1" x14ac:dyDescent="0.3">
      <c r="A2" s="184"/>
      <c r="B2" s="214"/>
      <c r="C2" s="250" t="s">
        <v>303</v>
      </c>
      <c r="D2" s="250"/>
      <c r="E2" s="250"/>
      <c r="F2" s="250"/>
      <c r="G2" s="250"/>
      <c r="H2" s="250"/>
      <c r="I2" s="250"/>
      <c r="J2" s="250"/>
      <c r="K2" s="250"/>
      <c r="L2" s="202"/>
    </row>
    <row r="3" spans="1:14" s="150" customFormat="1" ht="14.25" customHeight="1" x14ac:dyDescent="0.3">
      <c r="A3" s="184"/>
      <c r="B3" s="215"/>
      <c r="C3" s="179" t="s">
        <v>304</v>
      </c>
      <c r="D3" s="222" t="s">
        <v>340</v>
      </c>
      <c r="E3" s="222"/>
      <c r="F3" s="222"/>
      <c r="G3" s="222"/>
      <c r="H3" s="222"/>
      <c r="I3" s="222"/>
      <c r="J3" s="171"/>
      <c r="K3" s="171"/>
      <c r="L3" s="203"/>
    </row>
    <row r="4" spans="1:14" s="150" customFormat="1" ht="14.25" customHeight="1" x14ac:dyDescent="0.3">
      <c r="A4" s="184"/>
      <c r="B4" s="215"/>
      <c r="C4" s="179" t="s">
        <v>305</v>
      </c>
      <c r="D4" s="222" t="s">
        <v>301</v>
      </c>
      <c r="E4" s="223"/>
      <c r="F4" s="223"/>
      <c r="G4" s="223"/>
      <c r="H4" s="223"/>
      <c r="I4" s="223"/>
      <c r="J4" s="165"/>
      <c r="K4" s="165"/>
      <c r="L4" s="203"/>
    </row>
    <row r="5" spans="1:14" s="150" customFormat="1" ht="8.25" customHeight="1" x14ac:dyDescent="0.3">
      <c r="A5" s="184"/>
      <c r="B5" s="215"/>
      <c r="C5" s="166"/>
      <c r="D5" s="177"/>
      <c r="E5" s="172"/>
      <c r="F5" s="172"/>
      <c r="G5" s="172"/>
      <c r="H5" s="172"/>
      <c r="I5" s="172"/>
      <c r="J5" s="165"/>
      <c r="K5" s="165"/>
      <c r="L5" s="203"/>
    </row>
    <row r="6" spans="1:14" s="150" customFormat="1" ht="18.75" customHeight="1" x14ac:dyDescent="0.3">
      <c r="A6" s="184"/>
      <c r="B6" s="215">
        <v>1</v>
      </c>
      <c r="C6" s="179" t="s">
        <v>306</v>
      </c>
      <c r="D6" s="207" t="s">
        <v>307</v>
      </c>
      <c r="E6" s="179" t="s">
        <v>309</v>
      </c>
      <c r="F6" s="207" t="s">
        <v>307</v>
      </c>
      <c r="G6" s="179" t="s">
        <v>310</v>
      </c>
      <c r="H6" s="207" t="s">
        <v>308</v>
      </c>
      <c r="I6" s="179" t="s">
        <v>311</v>
      </c>
      <c r="J6" s="222" t="s">
        <v>302</v>
      </c>
      <c r="K6" s="178"/>
      <c r="L6" s="203"/>
    </row>
    <row r="7" spans="1:14" s="150" customFormat="1" ht="8.25" customHeight="1" x14ac:dyDescent="0.3">
      <c r="A7" s="184"/>
      <c r="B7" s="215"/>
      <c r="C7" s="175"/>
      <c r="D7" s="175"/>
      <c r="E7" s="175"/>
      <c r="F7" s="175"/>
      <c r="G7" s="175"/>
      <c r="H7" s="175"/>
      <c r="I7" s="165"/>
      <c r="J7" s="182"/>
      <c r="K7" s="181"/>
      <c r="L7" s="203"/>
    </row>
    <row r="8" spans="1:14" s="150" customFormat="1" ht="60" customHeight="1" x14ac:dyDescent="0.3">
      <c r="A8" s="184"/>
      <c r="B8" s="215">
        <v>2</v>
      </c>
      <c r="C8" s="176" t="s">
        <v>312</v>
      </c>
      <c r="D8" s="259" t="s">
        <v>313</v>
      </c>
      <c r="E8" s="260"/>
      <c r="F8" s="260"/>
      <c r="G8" s="260"/>
      <c r="H8" s="260"/>
      <c r="I8" s="261"/>
      <c r="J8" s="262"/>
      <c r="K8" s="181"/>
      <c r="L8" s="203"/>
    </row>
    <row r="9" spans="1:14" s="150" customFormat="1" ht="6.75" customHeight="1" x14ac:dyDescent="0.3">
      <c r="A9" s="184"/>
      <c r="B9" s="215"/>
      <c r="C9" s="170"/>
      <c r="D9" s="170"/>
      <c r="E9" s="169"/>
      <c r="F9" s="170"/>
      <c r="G9" s="168"/>
      <c r="H9" s="165"/>
      <c r="I9" s="174"/>
      <c r="J9" s="173"/>
      <c r="K9" s="175"/>
      <c r="L9" s="203"/>
    </row>
    <row r="10" spans="1:14" s="150" customFormat="1" ht="39.9" customHeight="1" x14ac:dyDescent="0.3">
      <c r="A10" s="184"/>
      <c r="B10" s="215">
        <v>3</v>
      </c>
      <c r="C10" s="179" t="s">
        <v>314</v>
      </c>
      <c r="D10" s="263" t="s">
        <v>315</v>
      </c>
      <c r="E10" s="264"/>
      <c r="F10" s="264"/>
      <c r="G10" s="264"/>
      <c r="H10" s="264"/>
      <c r="I10" s="265"/>
      <c r="J10" s="249"/>
      <c r="K10" s="180"/>
      <c r="L10" s="203"/>
    </row>
    <row r="11" spans="1:14" s="150" customFormat="1" ht="7.5" customHeight="1" x14ac:dyDescent="0.3">
      <c r="A11" s="184"/>
      <c r="B11" s="215"/>
      <c r="C11" s="166"/>
      <c r="D11" s="168"/>
      <c r="E11" s="169"/>
      <c r="F11" s="170"/>
      <c r="G11" s="168"/>
      <c r="H11" s="165"/>
      <c r="I11" s="174"/>
      <c r="J11" s="167"/>
      <c r="K11" s="175"/>
      <c r="L11" s="203"/>
    </row>
    <row r="12" spans="1:14" s="150" customFormat="1" ht="39.9" customHeight="1" x14ac:dyDescent="0.3">
      <c r="A12" s="184"/>
      <c r="B12" s="215">
        <v>4</v>
      </c>
      <c r="C12" s="179" t="s">
        <v>316</v>
      </c>
      <c r="D12" s="266" t="s">
        <v>317</v>
      </c>
      <c r="E12" s="267"/>
      <c r="F12" s="267"/>
      <c r="G12" s="267"/>
      <c r="H12" s="267"/>
      <c r="I12" s="267"/>
      <c r="J12" s="257"/>
      <c r="K12" s="219" t="s">
        <v>325</v>
      </c>
      <c r="L12" s="203"/>
    </row>
    <row r="13" spans="1:14" s="150" customFormat="1" ht="11.25" customHeight="1" x14ac:dyDescent="0.3">
      <c r="A13" s="184"/>
      <c r="B13" s="215"/>
      <c r="C13" s="166"/>
      <c r="D13" s="173"/>
      <c r="E13" s="173"/>
      <c r="F13" s="173"/>
      <c r="G13" s="173"/>
      <c r="H13" s="173"/>
      <c r="I13" s="173"/>
      <c r="J13" s="165"/>
      <c r="K13" s="180"/>
      <c r="L13" s="203"/>
    </row>
    <row r="14" spans="1:14" s="210" customFormat="1" ht="30" customHeight="1" x14ac:dyDescent="0.3">
      <c r="A14" s="208"/>
      <c r="B14" s="216"/>
      <c r="C14" s="224"/>
      <c r="D14" s="228" t="s">
        <v>318</v>
      </c>
      <c r="E14" s="212" t="s">
        <v>319</v>
      </c>
      <c r="F14" s="225" t="s">
        <v>320</v>
      </c>
      <c r="G14" s="229" t="s">
        <v>321</v>
      </c>
      <c r="H14" s="226" t="s">
        <v>322</v>
      </c>
      <c r="I14" s="227"/>
      <c r="J14" s="227"/>
      <c r="K14" s="211"/>
      <c r="L14" s="209"/>
    </row>
    <row r="15" spans="1:14" s="147" customFormat="1" ht="9" customHeight="1" thickBot="1" x14ac:dyDescent="0.35">
      <c r="A15" s="183"/>
      <c r="B15" s="215"/>
      <c r="C15" s="186"/>
      <c r="D15" s="187"/>
      <c r="E15" s="187"/>
      <c r="F15" s="187"/>
      <c r="G15" s="187"/>
      <c r="H15" s="187"/>
      <c r="I15" s="187"/>
      <c r="J15" s="187"/>
      <c r="K15" s="187"/>
      <c r="L15" s="204"/>
    </row>
    <row r="16" spans="1:14" s="147" customFormat="1" ht="39.9" customHeight="1" x14ac:dyDescent="0.3">
      <c r="A16" s="185"/>
      <c r="B16" s="215">
        <v>5</v>
      </c>
      <c r="C16" s="188" t="s">
        <v>323</v>
      </c>
      <c r="D16" s="268" t="s">
        <v>324</v>
      </c>
      <c r="E16" s="269"/>
      <c r="F16" s="269"/>
      <c r="G16" s="270"/>
      <c r="H16" s="271"/>
      <c r="I16" s="271"/>
      <c r="J16" s="271"/>
      <c r="K16" s="272"/>
      <c r="L16" s="204"/>
      <c r="N16" s="150"/>
    </row>
    <row r="17" spans="1:12" s="147" customFormat="1" ht="39.9" customHeight="1" x14ac:dyDescent="0.3">
      <c r="A17" s="185"/>
      <c r="B17" s="215">
        <v>6</v>
      </c>
      <c r="C17" s="189" t="s">
        <v>326</v>
      </c>
      <c r="D17" s="254" t="s">
        <v>327</v>
      </c>
      <c r="E17" s="255"/>
      <c r="F17" s="257"/>
      <c r="G17" s="190" t="s">
        <v>328</v>
      </c>
      <c r="H17" s="254" t="s">
        <v>327</v>
      </c>
      <c r="I17" s="258"/>
      <c r="J17" s="258"/>
      <c r="K17" s="243"/>
      <c r="L17" s="204"/>
    </row>
    <row r="18" spans="1:12" s="147" customFormat="1" ht="39.9" customHeight="1" x14ac:dyDescent="0.3">
      <c r="A18" s="185"/>
      <c r="B18" s="215">
        <v>7</v>
      </c>
      <c r="C18" s="189" t="s">
        <v>329</v>
      </c>
      <c r="D18" s="251" t="s">
        <v>330</v>
      </c>
      <c r="E18" s="252"/>
      <c r="F18" s="253"/>
      <c r="G18" s="191" t="s">
        <v>331</v>
      </c>
      <c r="H18" s="254" t="s">
        <v>332</v>
      </c>
      <c r="I18" s="255"/>
      <c r="J18" s="255"/>
      <c r="K18" s="256"/>
      <c r="L18" s="204"/>
    </row>
    <row r="19" spans="1:12" s="147" customFormat="1" ht="39.9" customHeight="1" x14ac:dyDescent="0.3">
      <c r="A19" s="185"/>
      <c r="B19" s="215">
        <v>8</v>
      </c>
      <c r="C19" s="220" t="s">
        <v>333</v>
      </c>
      <c r="D19" s="192" t="s">
        <v>334</v>
      </c>
      <c r="E19" s="193" t="s">
        <v>335</v>
      </c>
      <c r="F19" s="247" t="s">
        <v>332</v>
      </c>
      <c r="G19" s="247"/>
      <c r="H19" s="193" t="s">
        <v>336</v>
      </c>
      <c r="I19" s="194" t="s">
        <v>332</v>
      </c>
      <c r="J19" s="193" t="s">
        <v>337</v>
      </c>
      <c r="K19" s="195" t="s">
        <v>332</v>
      </c>
      <c r="L19" s="204"/>
    </row>
    <row r="20" spans="1:12" s="147" customFormat="1" ht="60" customHeight="1" x14ac:dyDescent="0.3">
      <c r="A20" s="185"/>
      <c r="B20" s="215">
        <v>9</v>
      </c>
      <c r="C20" s="220" t="s">
        <v>338</v>
      </c>
      <c r="D20" s="273" t="s">
        <v>339</v>
      </c>
      <c r="E20" s="274"/>
      <c r="F20" s="275"/>
      <c r="G20" s="275"/>
      <c r="H20" s="275"/>
      <c r="I20" s="275"/>
      <c r="J20" s="275"/>
      <c r="K20" s="276"/>
      <c r="L20" s="204"/>
    </row>
    <row r="21" spans="1:12" s="147" customFormat="1" ht="39.9" customHeight="1" x14ac:dyDescent="0.3">
      <c r="A21" s="185"/>
      <c r="B21" s="215">
        <v>10</v>
      </c>
      <c r="C21" s="220" t="s">
        <v>341</v>
      </c>
      <c r="D21" s="197" t="s">
        <v>342</v>
      </c>
      <c r="E21" s="196" t="s">
        <v>334</v>
      </c>
      <c r="F21" s="197" t="s">
        <v>343</v>
      </c>
      <c r="G21" s="196" t="s">
        <v>334</v>
      </c>
      <c r="H21" s="197" t="s">
        <v>344</v>
      </c>
      <c r="I21" s="196" t="s">
        <v>334</v>
      </c>
      <c r="J21" s="197" t="s">
        <v>345</v>
      </c>
      <c r="K21" s="198" t="s">
        <v>332</v>
      </c>
      <c r="L21" s="204"/>
    </row>
    <row r="22" spans="1:12" s="147" customFormat="1" ht="39.9" customHeight="1" x14ac:dyDescent="0.3">
      <c r="A22" s="185"/>
      <c r="B22" s="215">
        <v>11</v>
      </c>
      <c r="C22" s="189" t="s">
        <v>346</v>
      </c>
      <c r="D22" s="248" t="s">
        <v>347</v>
      </c>
      <c r="E22" s="249"/>
      <c r="F22" s="248" t="s">
        <v>349</v>
      </c>
      <c r="G22" s="249"/>
      <c r="H22" s="248" t="s">
        <v>348</v>
      </c>
      <c r="I22" s="249"/>
      <c r="J22" s="248" t="s">
        <v>350</v>
      </c>
      <c r="K22" s="282"/>
      <c r="L22" s="204"/>
    </row>
    <row r="23" spans="1:12" s="147" customFormat="1" ht="16.5" customHeight="1" x14ac:dyDescent="0.3">
      <c r="A23" s="185"/>
      <c r="B23" s="215"/>
      <c r="C23" s="277" t="s">
        <v>359</v>
      </c>
      <c r="D23" s="199" t="s">
        <v>351</v>
      </c>
      <c r="E23" s="196" t="s">
        <v>357</v>
      </c>
      <c r="F23" s="199" t="s">
        <v>351</v>
      </c>
      <c r="G23" s="196" t="s">
        <v>357</v>
      </c>
      <c r="H23" s="199" t="s">
        <v>351</v>
      </c>
      <c r="I23" s="200" t="s">
        <v>357</v>
      </c>
      <c r="J23" s="199" t="s">
        <v>351</v>
      </c>
      <c r="K23" s="201" t="s">
        <v>357</v>
      </c>
      <c r="L23" s="204"/>
    </row>
    <row r="24" spans="1:12" s="147" customFormat="1" ht="15.6" x14ac:dyDescent="0.3">
      <c r="A24" s="185"/>
      <c r="B24" s="215"/>
      <c r="C24" s="278"/>
      <c r="D24" s="199" t="s">
        <v>352</v>
      </c>
      <c r="E24" s="196" t="s">
        <v>357</v>
      </c>
      <c r="F24" s="199" t="s">
        <v>352</v>
      </c>
      <c r="G24" s="196" t="s">
        <v>357</v>
      </c>
      <c r="H24" s="199" t="s">
        <v>352</v>
      </c>
      <c r="I24" s="200" t="s">
        <v>357</v>
      </c>
      <c r="J24" s="199" t="s">
        <v>352</v>
      </c>
      <c r="K24" s="201" t="s">
        <v>357</v>
      </c>
      <c r="L24" s="204"/>
    </row>
    <row r="25" spans="1:12" s="147" customFormat="1" ht="15.6" x14ac:dyDescent="0.3">
      <c r="A25" s="185"/>
      <c r="B25" s="215">
        <v>12</v>
      </c>
      <c r="C25" s="278"/>
      <c r="D25" s="199" t="s">
        <v>353</v>
      </c>
      <c r="E25" s="196" t="s">
        <v>357</v>
      </c>
      <c r="F25" s="199" t="s">
        <v>353</v>
      </c>
      <c r="G25" s="196" t="s">
        <v>357</v>
      </c>
      <c r="H25" s="199" t="s">
        <v>353</v>
      </c>
      <c r="I25" s="200" t="s">
        <v>357</v>
      </c>
      <c r="J25" s="199" t="s">
        <v>353</v>
      </c>
      <c r="K25" s="201" t="s">
        <v>357</v>
      </c>
      <c r="L25" s="204"/>
    </row>
    <row r="26" spans="1:12" s="147" customFormat="1" ht="15.6" x14ac:dyDescent="0.3">
      <c r="A26" s="185"/>
      <c r="B26" s="215"/>
      <c r="C26" s="278"/>
      <c r="D26" s="199" t="s">
        <v>354</v>
      </c>
      <c r="E26" s="196" t="s">
        <v>357</v>
      </c>
      <c r="F26" s="199" t="s">
        <v>354</v>
      </c>
      <c r="G26" s="196" t="s">
        <v>357</v>
      </c>
      <c r="H26" s="199" t="s">
        <v>354</v>
      </c>
      <c r="I26" s="200" t="s">
        <v>357</v>
      </c>
      <c r="J26" s="199" t="s">
        <v>354</v>
      </c>
      <c r="K26" s="201" t="s">
        <v>357</v>
      </c>
      <c r="L26" s="204"/>
    </row>
    <row r="27" spans="1:12" s="147" customFormat="1" ht="15.6" x14ac:dyDescent="0.3">
      <c r="A27" s="185"/>
      <c r="B27" s="215"/>
      <c r="C27" s="278"/>
      <c r="D27" s="199" t="s">
        <v>355</v>
      </c>
      <c r="E27" s="196" t="s">
        <v>357</v>
      </c>
      <c r="F27" s="199" t="s">
        <v>355</v>
      </c>
      <c r="G27" s="196" t="s">
        <v>357</v>
      </c>
      <c r="H27" s="199" t="s">
        <v>355</v>
      </c>
      <c r="I27" s="200" t="s">
        <v>357</v>
      </c>
      <c r="J27" s="199" t="s">
        <v>355</v>
      </c>
      <c r="K27" s="201" t="s">
        <v>357</v>
      </c>
      <c r="L27" s="204"/>
    </row>
    <row r="28" spans="1:12" s="147" customFormat="1" ht="15.6" x14ac:dyDescent="0.3">
      <c r="A28" s="185"/>
      <c r="B28" s="215"/>
      <c r="C28" s="278"/>
      <c r="D28" s="199" t="s">
        <v>356</v>
      </c>
      <c r="E28" s="196" t="s">
        <v>357</v>
      </c>
      <c r="F28" s="199" t="s">
        <v>356</v>
      </c>
      <c r="G28" s="196" t="s">
        <v>357</v>
      </c>
      <c r="H28" s="199" t="s">
        <v>356</v>
      </c>
      <c r="I28" s="200" t="s">
        <v>357</v>
      </c>
      <c r="J28" s="199" t="s">
        <v>356</v>
      </c>
      <c r="K28" s="201" t="s">
        <v>357</v>
      </c>
      <c r="L28" s="204"/>
    </row>
    <row r="29" spans="1:12" s="147" customFormat="1" ht="30.75" customHeight="1" x14ac:dyDescent="0.3">
      <c r="A29" s="185"/>
      <c r="B29" s="215"/>
      <c r="C29" s="279"/>
      <c r="D29" s="199" t="s">
        <v>358</v>
      </c>
      <c r="E29" s="196" t="s">
        <v>357</v>
      </c>
      <c r="F29" s="199" t="s">
        <v>358</v>
      </c>
      <c r="G29" s="196" t="s">
        <v>357</v>
      </c>
      <c r="H29" s="199" t="s">
        <v>358</v>
      </c>
      <c r="I29" s="200" t="s">
        <v>357</v>
      </c>
      <c r="J29" s="199" t="s">
        <v>358</v>
      </c>
      <c r="K29" s="201" t="s">
        <v>357</v>
      </c>
      <c r="L29" s="204"/>
    </row>
    <row r="30" spans="1:12" s="147" customFormat="1" ht="180" customHeight="1" x14ac:dyDescent="0.3">
      <c r="A30" s="185"/>
      <c r="B30" s="215">
        <v>13</v>
      </c>
      <c r="C30" s="220" t="s">
        <v>360</v>
      </c>
      <c r="D30" s="280" t="s">
        <v>361</v>
      </c>
      <c r="E30" s="280"/>
      <c r="F30" s="280"/>
      <c r="G30" s="280"/>
      <c r="H30" s="280"/>
      <c r="I30" s="280"/>
      <c r="J30" s="280"/>
      <c r="K30" s="281"/>
      <c r="L30" s="204"/>
    </row>
    <row r="31" spans="1:12" s="147" customFormat="1" ht="39.9" customHeight="1" thickBot="1" x14ac:dyDescent="0.35">
      <c r="A31" s="185"/>
      <c r="B31" s="215">
        <v>14</v>
      </c>
      <c r="C31" s="218" t="s">
        <v>362</v>
      </c>
      <c r="D31" s="283" t="s">
        <v>363</v>
      </c>
      <c r="E31" s="284"/>
      <c r="F31" s="284"/>
      <c r="G31" s="284"/>
      <c r="H31" s="258"/>
      <c r="I31" s="258"/>
      <c r="J31" s="258"/>
      <c r="K31" s="243"/>
      <c r="L31" s="204"/>
    </row>
    <row r="32" spans="1:12" s="147" customFormat="1" ht="39.9" customHeight="1" x14ac:dyDescent="0.3">
      <c r="A32" s="185"/>
      <c r="B32" s="215">
        <v>15</v>
      </c>
      <c r="C32" s="189" t="s">
        <v>364</v>
      </c>
      <c r="D32" s="241" t="s">
        <v>365</v>
      </c>
      <c r="E32" s="242"/>
      <c r="F32" s="242"/>
      <c r="G32" s="242"/>
      <c r="H32" s="258"/>
      <c r="I32" s="258"/>
      <c r="J32" s="258"/>
      <c r="K32" s="243"/>
      <c r="L32" s="204"/>
    </row>
    <row r="33" spans="1:12" s="147" customFormat="1" ht="39.9" customHeight="1" x14ac:dyDescent="0.3">
      <c r="A33" s="185"/>
      <c r="B33" s="215">
        <v>16</v>
      </c>
      <c r="C33" s="189" t="s">
        <v>366</v>
      </c>
      <c r="D33" s="241" t="s">
        <v>366</v>
      </c>
      <c r="E33" s="258"/>
      <c r="F33" s="258"/>
      <c r="G33" s="258"/>
      <c r="H33" s="258"/>
      <c r="I33" s="258"/>
      <c r="J33" s="258"/>
      <c r="K33" s="243"/>
      <c r="L33" s="204"/>
    </row>
    <row r="34" spans="1:12" s="147" customFormat="1" ht="39.9" customHeight="1" x14ac:dyDescent="0.3">
      <c r="A34" s="185"/>
      <c r="B34" s="215">
        <v>17</v>
      </c>
      <c r="C34" s="189" t="s">
        <v>367</v>
      </c>
      <c r="D34" s="241" t="s">
        <v>368</v>
      </c>
      <c r="E34" s="242"/>
      <c r="F34" s="242"/>
      <c r="G34" s="242"/>
      <c r="H34" s="258"/>
      <c r="I34" s="258"/>
      <c r="J34" s="258"/>
      <c r="K34" s="243"/>
      <c r="L34" s="204"/>
    </row>
    <row r="35" spans="1:12" s="147" customFormat="1" ht="39.9" customHeight="1" x14ac:dyDescent="0.3">
      <c r="A35" s="185"/>
      <c r="B35" s="215">
        <v>18</v>
      </c>
      <c r="C35" s="189" t="s">
        <v>369</v>
      </c>
      <c r="D35" s="241" t="s">
        <v>370</v>
      </c>
      <c r="E35" s="242"/>
      <c r="F35" s="242"/>
      <c r="G35" s="242"/>
      <c r="H35" s="258"/>
      <c r="I35" s="258"/>
      <c r="J35" s="258"/>
      <c r="K35" s="243"/>
      <c r="L35" s="204"/>
    </row>
    <row r="36" spans="1:12" s="147" customFormat="1" ht="39.9" customHeight="1" x14ac:dyDescent="0.3">
      <c r="A36" s="185"/>
      <c r="B36" s="215">
        <v>19</v>
      </c>
      <c r="C36" s="189" t="s">
        <v>371</v>
      </c>
      <c r="D36" s="241" t="s">
        <v>372</v>
      </c>
      <c r="E36" s="242"/>
      <c r="F36" s="242"/>
      <c r="G36" s="242"/>
      <c r="H36" s="258"/>
      <c r="I36" s="258"/>
      <c r="J36" s="258"/>
      <c r="K36" s="243"/>
      <c r="L36" s="204"/>
    </row>
    <row r="37" spans="1:12" s="147" customFormat="1" ht="39.9" customHeight="1" x14ac:dyDescent="0.3">
      <c r="A37" s="185"/>
      <c r="B37" s="215">
        <v>20</v>
      </c>
      <c r="C37" s="189" t="s">
        <v>373</v>
      </c>
      <c r="D37" s="241" t="s">
        <v>374</v>
      </c>
      <c r="E37" s="242"/>
      <c r="F37" s="242"/>
      <c r="G37" s="242"/>
      <c r="H37" s="258"/>
      <c r="I37" s="258"/>
      <c r="J37" s="258"/>
      <c r="K37" s="243"/>
      <c r="L37" s="204"/>
    </row>
    <row r="38" spans="1:12" s="147" customFormat="1" ht="39.9" customHeight="1" x14ac:dyDescent="0.3">
      <c r="A38" s="185"/>
      <c r="B38" s="215">
        <v>21</v>
      </c>
      <c r="C38" s="239" t="s">
        <v>375</v>
      </c>
      <c r="D38" s="240"/>
      <c r="E38" s="221" t="s">
        <v>334</v>
      </c>
      <c r="F38" s="190" t="s">
        <v>376</v>
      </c>
      <c r="G38" s="241" t="s">
        <v>377</v>
      </c>
      <c r="H38" s="242"/>
      <c r="I38" s="242"/>
      <c r="J38" s="242"/>
      <c r="K38" s="243"/>
      <c r="L38" s="204"/>
    </row>
    <row r="39" spans="1:12" s="147" customFormat="1" ht="60" customHeight="1" x14ac:dyDescent="0.3">
      <c r="A39" s="185"/>
      <c r="B39" s="215">
        <v>22</v>
      </c>
      <c r="C39" s="239" t="s">
        <v>378</v>
      </c>
      <c r="D39" s="240"/>
      <c r="E39" s="244" t="s">
        <v>379</v>
      </c>
      <c r="F39" s="245"/>
      <c r="G39" s="245"/>
      <c r="H39" s="245"/>
      <c r="I39" s="245"/>
      <c r="J39" s="245"/>
      <c r="K39" s="246"/>
      <c r="L39" s="204"/>
    </row>
    <row r="40" spans="1:12" s="147" customFormat="1" ht="39.9" customHeight="1" x14ac:dyDescent="0.3">
      <c r="A40" s="185"/>
      <c r="B40" s="215">
        <v>23</v>
      </c>
      <c r="C40" s="230" t="s">
        <v>380</v>
      </c>
      <c r="D40" s="231"/>
      <c r="E40" s="231"/>
      <c r="F40" s="232"/>
      <c r="G40" s="233" t="s">
        <v>334</v>
      </c>
      <c r="H40" s="234"/>
      <c r="I40" s="234"/>
      <c r="J40" s="234"/>
      <c r="K40" s="235"/>
      <c r="L40" s="204"/>
    </row>
    <row r="41" spans="1:12" s="147" customFormat="1" ht="39.9" customHeight="1" thickBot="1" x14ac:dyDescent="0.35">
      <c r="A41" s="185"/>
      <c r="B41" s="215">
        <v>24</v>
      </c>
      <c r="C41" s="236" t="s">
        <v>381</v>
      </c>
      <c r="D41" s="237"/>
      <c r="E41" s="237"/>
      <c r="F41" s="238"/>
      <c r="G41" s="233" t="s">
        <v>334</v>
      </c>
      <c r="H41" s="234"/>
      <c r="I41" s="234"/>
      <c r="J41" s="234"/>
      <c r="K41" s="235"/>
      <c r="L41" s="204"/>
    </row>
    <row r="42" spans="1:12" s="147" customFormat="1" ht="9" customHeight="1" x14ac:dyDescent="0.3">
      <c r="A42" s="185"/>
      <c r="B42" s="217"/>
      <c r="C42" s="205"/>
      <c r="D42" s="205"/>
      <c r="E42" s="205"/>
      <c r="F42" s="205"/>
      <c r="G42" s="205"/>
      <c r="H42" s="205"/>
      <c r="I42" s="205"/>
      <c r="J42" s="205"/>
      <c r="K42" s="205"/>
      <c r="L42" s="206"/>
    </row>
    <row r="43" spans="1:12" s="147" customFormat="1" x14ac:dyDescent="0.3">
      <c r="A43" s="183"/>
      <c r="B43" s="213"/>
      <c r="D43" s="148"/>
      <c r="E43" s="148"/>
      <c r="F43" s="148"/>
      <c r="G43" s="148"/>
      <c r="H43" s="148"/>
      <c r="I43" s="148"/>
      <c r="J43" s="148"/>
      <c r="K43" s="148"/>
      <c r="L43" s="115"/>
    </row>
    <row r="47" spans="1:12" x14ac:dyDescent="0.3">
      <c r="H47" s="120"/>
    </row>
    <row r="48" spans="1:12" x14ac:dyDescent="0.3">
      <c r="H48" s="120"/>
    </row>
    <row r="49" spans="8:8" x14ac:dyDescent="0.3">
      <c r="H49" s="120"/>
    </row>
  </sheetData>
  <mergeCells count="32">
    <mergeCell ref="C23:C29"/>
    <mergeCell ref="D30:K30"/>
    <mergeCell ref="J22:K22"/>
    <mergeCell ref="D36:K36"/>
    <mergeCell ref="D37:K37"/>
    <mergeCell ref="D31:K31"/>
    <mergeCell ref="D32:K32"/>
    <mergeCell ref="D34:K34"/>
    <mergeCell ref="D35:K35"/>
    <mergeCell ref="D33:K33"/>
    <mergeCell ref="F19:G19"/>
    <mergeCell ref="D22:E22"/>
    <mergeCell ref="F22:G22"/>
    <mergeCell ref="C2:K2"/>
    <mergeCell ref="D18:F18"/>
    <mergeCell ref="H18:K18"/>
    <mergeCell ref="D17:F17"/>
    <mergeCell ref="H17:K17"/>
    <mergeCell ref="D8:J8"/>
    <mergeCell ref="D10:J10"/>
    <mergeCell ref="D12:J12"/>
    <mergeCell ref="D16:K16"/>
    <mergeCell ref="D20:K20"/>
    <mergeCell ref="H22:I22"/>
    <mergeCell ref="C40:F40"/>
    <mergeCell ref="G40:K40"/>
    <mergeCell ref="G41:K41"/>
    <mergeCell ref="C41:F41"/>
    <mergeCell ref="C38:D38"/>
    <mergeCell ref="G38:K38"/>
    <mergeCell ref="E39:K39"/>
    <mergeCell ref="C39:D39"/>
  </mergeCells>
  <hyperlinks>
    <hyperlink ref="D4" r:id="rId1" xr:uid="{84928EBF-D706-445F-8397-4C22B0B59588}"/>
    <hyperlink ref="J6" r:id="rId2" xr:uid="{B08E8FCF-7D74-4FAA-A698-C4836FC05E48}"/>
    <hyperlink ref="E39" r:id="rId3" display="https://gis.uba.de/maps/resources/apps/online-kartierung-weltweiter-bestpractice-projekte/index.html?lang=de " xr:uid="{E2A4DB32-264D-4C00-8052-3D01B84FE293}"/>
    <hyperlink ref="D3" r:id="rId4" xr:uid="{C3675AC1-5FB5-4C32-9560-489CF65E1FE6}"/>
  </hyperlinks>
  <pageMargins left="0.25" right="0.25" top="0.75" bottom="0.75" header="0.3" footer="0.3"/>
  <pageSetup paperSize="9" scale="54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4"/>
  <sheetViews>
    <sheetView topLeftCell="B1" workbookViewId="0">
      <selection activeCell="D10" sqref="D10:K10"/>
    </sheetView>
  </sheetViews>
  <sheetFormatPr baseColWidth="10" defaultRowHeight="14.4" x14ac:dyDescent="0.3"/>
  <cols>
    <col min="1" max="1" width="0" style="116" hidden="1" customWidth="1"/>
    <col min="2" max="2" width="0.88671875" style="112" customWidth="1"/>
    <col min="3" max="3" width="38" customWidth="1"/>
    <col min="4" max="4" width="11.6640625" style="43" customWidth="1"/>
    <col min="5" max="5" width="18.6640625" style="43" customWidth="1"/>
    <col min="6" max="6" width="11.6640625" style="43" customWidth="1"/>
    <col min="7" max="7" width="18.6640625" style="43" customWidth="1"/>
    <col min="8" max="8" width="11.6640625" style="43" customWidth="1"/>
    <col min="9" max="9" width="18.6640625" style="43" customWidth="1"/>
    <col min="10" max="10" width="11.6640625" style="43" customWidth="1"/>
    <col min="11" max="11" width="18.6640625" style="43" customWidth="1"/>
    <col min="12" max="12" width="14.6640625" style="115" customWidth="1"/>
    <col min="13" max="13" width="12.6640625" customWidth="1"/>
  </cols>
  <sheetData>
    <row r="1" spans="1:12" s="147" customFormat="1" ht="5.25" customHeight="1" thickBot="1" x14ac:dyDescent="0.35">
      <c r="A1" s="116"/>
      <c r="B1" s="112"/>
      <c r="D1" s="148"/>
      <c r="E1" s="148"/>
      <c r="F1" s="148"/>
      <c r="G1" s="148"/>
      <c r="H1" s="148"/>
      <c r="I1" s="148"/>
      <c r="J1" s="148"/>
      <c r="K1" s="148"/>
      <c r="L1" s="115"/>
    </row>
    <row r="2" spans="1:12" s="150" customFormat="1" ht="30.75" customHeight="1" x14ac:dyDescent="0.3">
      <c r="A2" s="149" t="s">
        <v>261</v>
      </c>
      <c r="B2" s="149"/>
      <c r="C2" s="287" t="s">
        <v>300</v>
      </c>
      <c r="D2" s="288"/>
      <c r="E2" s="288"/>
      <c r="F2" s="288"/>
      <c r="G2" s="288"/>
      <c r="H2" s="288"/>
      <c r="I2" s="288"/>
      <c r="J2" s="288"/>
      <c r="K2" s="289"/>
      <c r="L2" s="119"/>
    </row>
    <row r="3" spans="1:12" s="147" customFormat="1" ht="15" thickBot="1" x14ac:dyDescent="0.35">
      <c r="A3" s="116"/>
      <c r="B3" s="112"/>
      <c r="C3" s="151" t="s">
        <v>292</v>
      </c>
      <c r="D3" s="124" t="s">
        <v>269</v>
      </c>
      <c r="E3" s="123"/>
      <c r="F3" s="121"/>
      <c r="G3" s="121"/>
      <c r="H3" s="121"/>
      <c r="I3" s="121"/>
      <c r="J3" s="121"/>
      <c r="K3" s="122"/>
      <c r="L3" s="115"/>
    </row>
    <row r="4" spans="1:12" s="147" customFormat="1" ht="5.25" customHeight="1" x14ac:dyDescent="0.3">
      <c r="A4" s="116"/>
      <c r="B4" s="112"/>
      <c r="C4" s="152"/>
      <c r="D4" s="153"/>
      <c r="E4" s="153"/>
      <c r="F4" s="153"/>
      <c r="G4" s="153"/>
      <c r="H4" s="153"/>
      <c r="I4" s="153"/>
      <c r="J4" s="153"/>
      <c r="K4" s="154"/>
      <c r="L4" s="115"/>
    </row>
    <row r="5" spans="1:12" s="147" customFormat="1" x14ac:dyDescent="0.3">
      <c r="A5" s="117"/>
      <c r="B5" s="113"/>
      <c r="C5" s="290" t="s">
        <v>271</v>
      </c>
      <c r="D5" s="291"/>
      <c r="E5" s="291"/>
      <c r="F5" s="291"/>
      <c r="G5" s="291"/>
      <c r="H5" s="291"/>
      <c r="I5" s="291"/>
      <c r="J5" s="291"/>
      <c r="K5" s="292"/>
      <c r="L5" s="115"/>
    </row>
    <row r="6" spans="1:12" s="147" customFormat="1" ht="31.5" customHeight="1" x14ac:dyDescent="0.3">
      <c r="A6" s="117">
        <v>2</v>
      </c>
      <c r="B6" s="113"/>
      <c r="C6" s="127" t="s">
        <v>288</v>
      </c>
      <c r="D6" s="285"/>
      <c r="E6" s="285"/>
      <c r="F6" s="285"/>
      <c r="G6" s="285"/>
      <c r="H6" s="285"/>
      <c r="I6" s="285"/>
      <c r="J6" s="285"/>
      <c r="K6" s="286"/>
      <c r="L6" s="115"/>
    </row>
    <row r="7" spans="1:12" s="147" customFormat="1" ht="30" customHeight="1" x14ac:dyDescent="0.3">
      <c r="A7" s="117" t="s">
        <v>76</v>
      </c>
      <c r="B7" s="113"/>
      <c r="C7" s="127" t="s">
        <v>238</v>
      </c>
      <c r="D7" s="285"/>
      <c r="E7" s="285"/>
      <c r="F7" s="285"/>
      <c r="G7" s="285"/>
      <c r="H7" s="285"/>
      <c r="I7" s="285"/>
      <c r="J7" s="285"/>
      <c r="K7" s="286"/>
      <c r="L7" s="115"/>
    </row>
    <row r="8" spans="1:12" s="147" customFormat="1" ht="45.75" customHeight="1" x14ac:dyDescent="0.3">
      <c r="A8" s="117" t="s">
        <v>78</v>
      </c>
      <c r="B8" s="113"/>
      <c r="C8" s="127" t="s">
        <v>284</v>
      </c>
      <c r="D8" s="285"/>
      <c r="E8" s="285"/>
      <c r="F8" s="285"/>
      <c r="G8" s="285"/>
      <c r="H8" s="285"/>
      <c r="I8" s="285"/>
      <c r="J8" s="285"/>
      <c r="K8" s="286"/>
      <c r="L8" s="115"/>
    </row>
    <row r="9" spans="1:12" s="147" customFormat="1" ht="30" customHeight="1" x14ac:dyDescent="0.3">
      <c r="A9" s="117" t="s">
        <v>34</v>
      </c>
      <c r="B9" s="113"/>
      <c r="C9" s="127" t="s">
        <v>239</v>
      </c>
      <c r="D9" s="285"/>
      <c r="E9" s="285"/>
      <c r="F9" s="285"/>
      <c r="G9" s="285"/>
      <c r="H9" s="285"/>
      <c r="I9" s="285"/>
      <c r="J9" s="285"/>
      <c r="K9" s="286"/>
      <c r="L9" s="115"/>
    </row>
    <row r="10" spans="1:12" s="147" customFormat="1" ht="33.75" customHeight="1" x14ac:dyDescent="0.3">
      <c r="A10" s="117" t="s">
        <v>35</v>
      </c>
      <c r="B10" s="113"/>
      <c r="C10" s="127" t="s">
        <v>240</v>
      </c>
      <c r="D10" s="296"/>
      <c r="E10" s="297"/>
      <c r="F10" s="297"/>
      <c r="G10" s="297"/>
      <c r="H10" s="297"/>
      <c r="I10" s="297"/>
      <c r="J10" s="297"/>
      <c r="K10" s="298"/>
      <c r="L10" s="115"/>
    </row>
    <row r="11" spans="1:12" s="147" customFormat="1" ht="33" customHeight="1" x14ac:dyDescent="0.3">
      <c r="A11" s="118" t="s">
        <v>79</v>
      </c>
      <c r="B11" s="114"/>
      <c r="C11" s="134" t="s">
        <v>241</v>
      </c>
      <c r="D11" s="125" t="s">
        <v>29</v>
      </c>
      <c r="E11" s="155" t="s">
        <v>280</v>
      </c>
      <c r="F11" s="125" t="s">
        <v>73</v>
      </c>
      <c r="G11" s="155" t="s">
        <v>280</v>
      </c>
      <c r="H11" s="125" t="s">
        <v>267</v>
      </c>
      <c r="I11" s="155" t="s">
        <v>280</v>
      </c>
      <c r="J11" s="299"/>
      <c r="K11" s="300"/>
      <c r="L11" s="115"/>
    </row>
    <row r="12" spans="1:12" s="147" customFormat="1" ht="44.25" customHeight="1" x14ac:dyDescent="0.3">
      <c r="A12" s="117" t="s">
        <v>36</v>
      </c>
      <c r="B12" s="113"/>
      <c r="C12" s="127" t="s">
        <v>242</v>
      </c>
      <c r="D12" s="125" t="s">
        <v>29</v>
      </c>
      <c r="E12" s="155" t="s">
        <v>280</v>
      </c>
      <c r="F12" s="125" t="s">
        <v>73</v>
      </c>
      <c r="G12" s="155" t="s">
        <v>280</v>
      </c>
      <c r="H12" s="125" t="s">
        <v>267</v>
      </c>
      <c r="I12" s="155" t="s">
        <v>280</v>
      </c>
      <c r="J12" s="299"/>
      <c r="K12" s="300"/>
      <c r="L12" s="115"/>
    </row>
    <row r="13" spans="1:12" s="147" customFormat="1" ht="60" customHeight="1" x14ac:dyDescent="0.3">
      <c r="A13" s="117" t="s">
        <v>37</v>
      </c>
      <c r="B13" s="113"/>
      <c r="C13" s="162" t="s">
        <v>290</v>
      </c>
      <c r="D13" s="285"/>
      <c r="E13" s="285"/>
      <c r="F13" s="285"/>
      <c r="G13" s="285"/>
      <c r="H13" s="125" t="s">
        <v>267</v>
      </c>
      <c r="I13" s="155" t="s">
        <v>280</v>
      </c>
      <c r="J13" s="299"/>
      <c r="K13" s="300"/>
      <c r="L13" s="115"/>
    </row>
    <row r="14" spans="1:12" s="147" customFormat="1" ht="78" customHeight="1" x14ac:dyDescent="0.3">
      <c r="A14" s="117" t="s">
        <v>263</v>
      </c>
      <c r="B14" s="113"/>
      <c r="C14" s="162" t="s">
        <v>291</v>
      </c>
      <c r="D14" s="163" t="s">
        <v>294</v>
      </c>
      <c r="E14" s="146"/>
      <c r="F14" s="163" t="s">
        <v>295</v>
      </c>
      <c r="G14" s="146"/>
      <c r="H14" s="125" t="s">
        <v>267</v>
      </c>
      <c r="I14" s="155" t="s">
        <v>280</v>
      </c>
      <c r="J14" s="299"/>
      <c r="K14" s="300"/>
      <c r="L14" s="115"/>
    </row>
    <row r="15" spans="1:12" s="147" customFormat="1" ht="31.5" customHeight="1" x14ac:dyDescent="0.3">
      <c r="A15" s="117" t="s">
        <v>82</v>
      </c>
      <c r="B15" s="113"/>
      <c r="C15" s="162" t="s">
        <v>243</v>
      </c>
      <c r="D15" s="126" t="s">
        <v>244</v>
      </c>
      <c r="E15" s="130"/>
      <c r="F15" s="126" t="s">
        <v>245</v>
      </c>
      <c r="G15" s="130"/>
      <c r="H15" s="126" t="s">
        <v>246</v>
      </c>
      <c r="I15" s="130"/>
      <c r="J15" s="126" t="s">
        <v>268</v>
      </c>
      <c r="K15" s="131"/>
      <c r="L15" s="115"/>
    </row>
    <row r="16" spans="1:12" s="147" customFormat="1" ht="30" customHeight="1" x14ac:dyDescent="0.3">
      <c r="A16" s="117" t="s">
        <v>82</v>
      </c>
      <c r="B16" s="113"/>
      <c r="C16" s="301" t="s">
        <v>277</v>
      </c>
      <c r="D16" s="126" t="s">
        <v>247</v>
      </c>
      <c r="E16" s="130"/>
      <c r="F16" s="126" t="s">
        <v>247</v>
      </c>
      <c r="G16" s="130"/>
      <c r="H16" s="126" t="s">
        <v>247</v>
      </c>
      <c r="I16" s="130"/>
      <c r="J16" s="126" t="s">
        <v>247</v>
      </c>
      <c r="K16" s="131"/>
      <c r="L16" s="115"/>
    </row>
    <row r="17" spans="1:12" s="147" customFormat="1" x14ac:dyDescent="0.3">
      <c r="A17" s="117"/>
      <c r="B17" s="113"/>
      <c r="C17" s="301"/>
      <c r="D17" s="126" t="s">
        <v>248</v>
      </c>
      <c r="E17" s="130"/>
      <c r="F17" s="126" t="s">
        <v>248</v>
      </c>
      <c r="G17" s="130"/>
      <c r="H17" s="126" t="s">
        <v>248</v>
      </c>
      <c r="I17" s="130"/>
      <c r="J17" s="126" t="s">
        <v>248</v>
      </c>
      <c r="K17" s="131"/>
      <c r="L17" s="115"/>
    </row>
    <row r="18" spans="1:12" s="147" customFormat="1" x14ac:dyDescent="0.3">
      <c r="A18" s="117"/>
      <c r="B18" s="113"/>
      <c r="C18" s="301"/>
      <c r="D18" s="126" t="s">
        <v>249</v>
      </c>
      <c r="E18" s="130"/>
      <c r="F18" s="126" t="s">
        <v>249</v>
      </c>
      <c r="G18" s="130"/>
      <c r="H18" s="126" t="s">
        <v>249</v>
      </c>
      <c r="I18" s="130"/>
      <c r="J18" s="126" t="s">
        <v>249</v>
      </c>
      <c r="K18" s="131"/>
      <c r="L18" s="115"/>
    </row>
    <row r="19" spans="1:12" s="147" customFormat="1" x14ac:dyDescent="0.3">
      <c r="A19" s="117"/>
      <c r="B19" s="113"/>
      <c r="C19" s="301"/>
      <c r="D19" s="126" t="s">
        <v>250</v>
      </c>
      <c r="E19" s="130"/>
      <c r="F19" s="126" t="s">
        <v>250</v>
      </c>
      <c r="G19" s="130"/>
      <c r="H19" s="126" t="s">
        <v>250</v>
      </c>
      <c r="I19" s="130"/>
      <c r="J19" s="126" t="s">
        <v>250</v>
      </c>
      <c r="K19" s="131"/>
      <c r="L19" s="115"/>
    </row>
    <row r="20" spans="1:12" s="147" customFormat="1" x14ac:dyDescent="0.3">
      <c r="A20" s="117"/>
      <c r="B20" s="113"/>
      <c r="C20" s="301"/>
      <c r="D20" s="126" t="s">
        <v>251</v>
      </c>
      <c r="E20" s="130"/>
      <c r="F20" s="126" t="s">
        <v>251</v>
      </c>
      <c r="G20" s="130"/>
      <c r="H20" s="126" t="s">
        <v>251</v>
      </c>
      <c r="I20" s="130"/>
      <c r="J20" s="126" t="s">
        <v>251</v>
      </c>
      <c r="K20" s="131"/>
      <c r="L20" s="115"/>
    </row>
    <row r="21" spans="1:12" s="147" customFormat="1" x14ac:dyDescent="0.3">
      <c r="A21" s="117"/>
      <c r="B21" s="113"/>
      <c r="C21" s="301"/>
      <c r="D21" s="126" t="s">
        <v>252</v>
      </c>
      <c r="E21" s="130"/>
      <c r="F21" s="126" t="s">
        <v>252</v>
      </c>
      <c r="G21" s="130"/>
      <c r="H21" s="126" t="s">
        <v>252</v>
      </c>
      <c r="I21" s="130"/>
      <c r="J21" s="126" t="s">
        <v>252</v>
      </c>
      <c r="K21" s="131"/>
      <c r="L21" s="115"/>
    </row>
    <row r="22" spans="1:12" s="147" customFormat="1" ht="30.75" customHeight="1" x14ac:dyDescent="0.3">
      <c r="A22" s="117"/>
      <c r="B22" s="113"/>
      <c r="C22" s="301"/>
      <c r="D22" s="126" t="s">
        <v>253</v>
      </c>
      <c r="E22" s="130"/>
      <c r="F22" s="126" t="s">
        <v>253</v>
      </c>
      <c r="G22" s="130"/>
      <c r="H22" s="126" t="s">
        <v>253</v>
      </c>
      <c r="I22" s="130"/>
      <c r="J22" s="126" t="s">
        <v>253</v>
      </c>
      <c r="K22" s="131"/>
      <c r="L22" s="115"/>
    </row>
    <row r="23" spans="1:12" s="147" customFormat="1" ht="35.25" customHeight="1" x14ac:dyDescent="0.3">
      <c r="A23" s="117">
        <v>3</v>
      </c>
      <c r="B23" s="113"/>
      <c r="C23" s="127" t="s">
        <v>262</v>
      </c>
      <c r="D23" s="285"/>
      <c r="E23" s="285"/>
      <c r="F23" s="285"/>
      <c r="G23" s="285"/>
      <c r="H23" s="285"/>
      <c r="I23" s="285"/>
      <c r="J23" s="285"/>
      <c r="K23" s="286"/>
      <c r="L23" s="115"/>
    </row>
    <row r="24" spans="1:12" s="147" customFormat="1" ht="46.5" customHeight="1" x14ac:dyDescent="0.3">
      <c r="A24" s="117" t="s">
        <v>118</v>
      </c>
      <c r="B24" s="113"/>
      <c r="C24" s="127" t="s">
        <v>255</v>
      </c>
      <c r="D24" s="285"/>
      <c r="E24" s="285"/>
      <c r="F24" s="285"/>
      <c r="G24" s="285"/>
      <c r="H24" s="285"/>
      <c r="I24" s="285"/>
      <c r="J24" s="285"/>
      <c r="K24" s="286"/>
      <c r="L24" s="115"/>
    </row>
    <row r="25" spans="1:12" s="147" customFormat="1" ht="30.75" customHeight="1" x14ac:dyDescent="0.3">
      <c r="A25" s="117" t="s">
        <v>106</v>
      </c>
      <c r="B25" s="113"/>
      <c r="C25" s="127" t="s">
        <v>256</v>
      </c>
      <c r="D25" s="285"/>
      <c r="E25" s="285"/>
      <c r="F25" s="285"/>
      <c r="G25" s="285"/>
      <c r="H25" s="285"/>
      <c r="I25" s="285"/>
      <c r="J25" s="285"/>
      <c r="K25" s="286"/>
      <c r="L25" s="115"/>
    </row>
    <row r="26" spans="1:12" s="147" customFormat="1" ht="48" customHeight="1" x14ac:dyDescent="0.3">
      <c r="A26" s="117" t="s">
        <v>92</v>
      </c>
      <c r="B26" s="113"/>
      <c r="C26" s="127" t="s">
        <v>257</v>
      </c>
      <c r="D26" s="285"/>
      <c r="E26" s="285"/>
      <c r="F26" s="285"/>
      <c r="G26" s="285"/>
      <c r="H26" s="285"/>
      <c r="I26" s="285"/>
      <c r="J26" s="285"/>
      <c r="K26" s="286"/>
      <c r="L26" s="115"/>
    </row>
    <row r="27" spans="1:12" s="147" customFormat="1" ht="47.25" customHeight="1" x14ac:dyDescent="0.3">
      <c r="A27" s="117" t="s">
        <v>92</v>
      </c>
      <c r="B27" s="113"/>
      <c r="C27" s="127" t="s">
        <v>258</v>
      </c>
      <c r="D27" s="125" t="s">
        <v>29</v>
      </c>
      <c r="E27" s="155" t="s">
        <v>280</v>
      </c>
      <c r="F27" s="125" t="s">
        <v>73</v>
      </c>
      <c r="G27" s="155" t="s">
        <v>280</v>
      </c>
      <c r="H27" s="293" t="s">
        <v>270</v>
      </c>
      <c r="I27" s="293"/>
      <c r="J27" s="294"/>
      <c r="K27" s="295"/>
      <c r="L27" s="115"/>
    </row>
    <row r="28" spans="1:12" s="147" customFormat="1" ht="5.25" customHeight="1" x14ac:dyDescent="0.3">
      <c r="A28" s="117"/>
      <c r="B28" s="113"/>
      <c r="C28" s="156"/>
      <c r="D28" s="157"/>
      <c r="E28" s="157"/>
      <c r="F28" s="157"/>
      <c r="G28" s="157"/>
      <c r="H28" s="157"/>
      <c r="I28" s="157"/>
      <c r="J28" s="157"/>
      <c r="K28" s="158"/>
      <c r="L28" s="115"/>
    </row>
    <row r="29" spans="1:12" s="147" customFormat="1" x14ac:dyDescent="0.3">
      <c r="A29" s="117"/>
      <c r="B29" s="113"/>
      <c r="C29" s="305" t="s">
        <v>272</v>
      </c>
      <c r="D29" s="306"/>
      <c r="E29" s="306"/>
      <c r="F29" s="306"/>
      <c r="G29" s="306"/>
      <c r="H29" s="306"/>
      <c r="I29" s="306"/>
      <c r="J29" s="306"/>
      <c r="K29" s="307"/>
      <c r="L29" s="115"/>
    </row>
    <row r="30" spans="1:12" s="147" customFormat="1" ht="57.75" customHeight="1" x14ac:dyDescent="0.3">
      <c r="A30" s="117" t="s">
        <v>74</v>
      </c>
      <c r="B30" s="113"/>
      <c r="C30" s="162" t="s">
        <v>289</v>
      </c>
      <c r="D30" s="308"/>
      <c r="E30" s="308"/>
      <c r="F30" s="308"/>
      <c r="G30" s="308"/>
      <c r="H30" s="125" t="s">
        <v>267</v>
      </c>
      <c r="I30" s="309" t="s">
        <v>280</v>
      </c>
      <c r="J30" s="299"/>
      <c r="K30" s="300"/>
      <c r="L30" s="115"/>
    </row>
    <row r="31" spans="1:12" s="147" customFormat="1" ht="61.5" customHeight="1" x14ac:dyDescent="0.3">
      <c r="A31" s="118" t="s">
        <v>79</v>
      </c>
      <c r="B31" s="114"/>
      <c r="C31" s="127" t="s">
        <v>287</v>
      </c>
      <c r="D31" s="310"/>
      <c r="E31" s="311"/>
      <c r="F31" s="311"/>
      <c r="G31" s="312"/>
      <c r="H31" s="125" t="s">
        <v>267</v>
      </c>
      <c r="I31" s="309" t="s">
        <v>280</v>
      </c>
      <c r="J31" s="299"/>
      <c r="K31" s="300"/>
      <c r="L31" s="115"/>
    </row>
    <row r="32" spans="1:12" s="147" customFormat="1" ht="46.5" customHeight="1" x14ac:dyDescent="0.3">
      <c r="A32" s="117" t="s">
        <v>63</v>
      </c>
      <c r="B32" s="113"/>
      <c r="C32" s="127" t="s">
        <v>259</v>
      </c>
      <c r="D32" s="310"/>
      <c r="E32" s="311"/>
      <c r="F32" s="311"/>
      <c r="G32" s="312"/>
      <c r="H32" s="125" t="s">
        <v>267</v>
      </c>
      <c r="I32" s="309" t="s">
        <v>280</v>
      </c>
      <c r="J32" s="299"/>
      <c r="K32" s="300"/>
      <c r="L32" s="115"/>
    </row>
    <row r="33" spans="1:12" s="147" customFormat="1" ht="78" customHeight="1" x14ac:dyDescent="0.3">
      <c r="A33" s="117" t="s">
        <v>115</v>
      </c>
      <c r="B33" s="113"/>
      <c r="C33" s="127" t="s">
        <v>260</v>
      </c>
      <c r="D33" s="164" t="s">
        <v>281</v>
      </c>
      <c r="E33" s="155" t="s">
        <v>280</v>
      </c>
      <c r="F33" s="164" t="s">
        <v>297</v>
      </c>
      <c r="G33" s="155" t="s">
        <v>280</v>
      </c>
      <c r="H33" s="164" t="s">
        <v>282</v>
      </c>
      <c r="I33" s="155" t="s">
        <v>280</v>
      </c>
      <c r="J33" s="164" t="s">
        <v>283</v>
      </c>
      <c r="K33" s="159" t="s">
        <v>280</v>
      </c>
      <c r="L33" s="115"/>
    </row>
    <row r="34" spans="1:12" s="147" customFormat="1" ht="48" customHeight="1" x14ac:dyDescent="0.3">
      <c r="A34" s="117" t="s">
        <v>266</v>
      </c>
      <c r="B34" s="113"/>
      <c r="C34" s="127" t="s">
        <v>286</v>
      </c>
      <c r="D34" s="126" t="s">
        <v>296</v>
      </c>
      <c r="E34" s="132"/>
      <c r="F34" s="126" t="s">
        <v>274</v>
      </c>
      <c r="G34" s="132"/>
      <c r="H34" s="126" t="s">
        <v>275</v>
      </c>
      <c r="I34" s="132"/>
      <c r="J34" s="126" t="s">
        <v>273</v>
      </c>
      <c r="K34" s="133"/>
      <c r="L34" s="115"/>
    </row>
    <row r="35" spans="1:12" s="147" customFormat="1" ht="47.25" customHeight="1" x14ac:dyDescent="0.3">
      <c r="A35" s="117">
        <v>4</v>
      </c>
      <c r="B35" s="113"/>
      <c r="C35" s="127" t="s">
        <v>254</v>
      </c>
      <c r="D35" s="285"/>
      <c r="E35" s="285"/>
      <c r="F35" s="285"/>
      <c r="G35" s="285"/>
      <c r="H35" s="285"/>
      <c r="I35" s="285"/>
      <c r="J35" s="285"/>
      <c r="K35" s="286"/>
      <c r="L35" s="115"/>
    </row>
    <row r="36" spans="1:12" s="147" customFormat="1" ht="62.25" customHeight="1" x14ac:dyDescent="0.3">
      <c r="A36" s="117" t="s">
        <v>265</v>
      </c>
      <c r="B36" s="113"/>
      <c r="C36" s="127" t="s">
        <v>285</v>
      </c>
      <c r="D36" s="302"/>
      <c r="E36" s="285"/>
      <c r="F36" s="285"/>
      <c r="G36" s="285"/>
      <c r="H36" s="285"/>
      <c r="I36" s="285"/>
      <c r="J36" s="285"/>
      <c r="K36" s="286"/>
      <c r="L36" s="115"/>
    </row>
    <row r="37" spans="1:12" s="147" customFormat="1" ht="75.75" customHeight="1" thickBot="1" x14ac:dyDescent="0.35">
      <c r="A37" s="117" t="s">
        <v>264</v>
      </c>
      <c r="B37" s="113"/>
      <c r="C37" s="303" t="s">
        <v>276</v>
      </c>
      <c r="D37" s="304"/>
      <c r="E37" s="304"/>
      <c r="F37" s="304"/>
      <c r="G37" s="304"/>
      <c r="H37" s="128" t="s">
        <v>298</v>
      </c>
      <c r="I37" s="160" t="s">
        <v>280</v>
      </c>
      <c r="J37" s="128" t="s">
        <v>299</v>
      </c>
      <c r="K37" s="161" t="s">
        <v>280</v>
      </c>
      <c r="L37" s="115"/>
    </row>
    <row r="38" spans="1:12" s="147" customFormat="1" x14ac:dyDescent="0.3">
      <c r="A38" s="116"/>
      <c r="B38" s="112"/>
      <c r="D38" s="148"/>
      <c r="E38" s="148"/>
      <c r="F38" s="148"/>
      <c r="G38" s="148"/>
      <c r="H38" s="148"/>
      <c r="I38" s="148"/>
      <c r="J38" s="148"/>
      <c r="K38" s="148"/>
      <c r="L38" s="115"/>
    </row>
    <row r="42" spans="1:12" x14ac:dyDescent="0.3">
      <c r="H42" s="120"/>
    </row>
    <row r="43" spans="1:12" x14ac:dyDescent="0.3">
      <c r="H43" s="120"/>
    </row>
    <row r="44" spans="1:12" x14ac:dyDescent="0.3">
      <c r="H44" s="120"/>
    </row>
  </sheetData>
  <mergeCells count="29">
    <mergeCell ref="D35:K35"/>
    <mergeCell ref="D36:K36"/>
    <mergeCell ref="C37:G37"/>
    <mergeCell ref="C29:K29"/>
    <mergeCell ref="D30:G30"/>
    <mergeCell ref="I30:K30"/>
    <mergeCell ref="D31:G31"/>
    <mergeCell ref="I31:K31"/>
    <mergeCell ref="D32:G32"/>
    <mergeCell ref="I32:K32"/>
    <mergeCell ref="C16:C22"/>
    <mergeCell ref="D23:K23"/>
    <mergeCell ref="D24:K24"/>
    <mergeCell ref="D25:K25"/>
    <mergeCell ref="D26:K26"/>
    <mergeCell ref="H27:I27"/>
    <mergeCell ref="J27:K27"/>
    <mergeCell ref="D10:K10"/>
    <mergeCell ref="J11:K11"/>
    <mergeCell ref="J12:K12"/>
    <mergeCell ref="D13:G13"/>
    <mergeCell ref="J13:K13"/>
    <mergeCell ref="J14:K14"/>
    <mergeCell ref="D9:K9"/>
    <mergeCell ref="C2:K2"/>
    <mergeCell ref="C5:K5"/>
    <mergeCell ref="D6:K6"/>
    <mergeCell ref="D7:K7"/>
    <mergeCell ref="D8:K8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4"/>
  <sheetViews>
    <sheetView topLeftCell="B1" workbookViewId="0">
      <selection activeCell="D10" sqref="D10:K10"/>
    </sheetView>
  </sheetViews>
  <sheetFormatPr baseColWidth="10" defaultRowHeight="14.4" x14ac:dyDescent="0.3"/>
  <cols>
    <col min="1" max="1" width="0" style="116" hidden="1" customWidth="1"/>
    <col min="2" max="2" width="0.88671875" style="112" customWidth="1"/>
    <col min="3" max="3" width="38" customWidth="1"/>
    <col min="4" max="4" width="11.6640625" style="43" customWidth="1"/>
    <col min="5" max="5" width="18.6640625" style="43" customWidth="1"/>
    <col min="6" max="6" width="11.6640625" style="43" customWidth="1"/>
    <col min="7" max="7" width="18.6640625" style="43" customWidth="1"/>
    <col min="8" max="8" width="11.6640625" style="43" customWidth="1"/>
    <col min="9" max="9" width="18.6640625" style="43" customWidth="1"/>
    <col min="10" max="10" width="11.6640625" style="43" customWidth="1"/>
    <col min="11" max="11" width="18.6640625" style="43" customWidth="1"/>
    <col min="12" max="12" width="14.6640625" style="115" customWidth="1"/>
    <col min="13" max="13" width="12.6640625" customWidth="1"/>
  </cols>
  <sheetData>
    <row r="1" spans="1:12" s="147" customFormat="1" ht="5.25" customHeight="1" thickBot="1" x14ac:dyDescent="0.35">
      <c r="A1" s="116"/>
      <c r="B1" s="112"/>
      <c r="D1" s="148"/>
      <c r="E1" s="148"/>
      <c r="F1" s="148"/>
      <c r="G1" s="148"/>
      <c r="H1" s="148"/>
      <c r="I1" s="148"/>
      <c r="J1" s="148"/>
      <c r="K1" s="148"/>
      <c r="L1" s="115"/>
    </row>
    <row r="2" spans="1:12" s="150" customFormat="1" ht="30.75" customHeight="1" x14ac:dyDescent="0.3">
      <c r="A2" s="149" t="s">
        <v>261</v>
      </c>
      <c r="B2" s="149"/>
      <c r="C2" s="287" t="s">
        <v>300</v>
      </c>
      <c r="D2" s="288"/>
      <c r="E2" s="288"/>
      <c r="F2" s="288"/>
      <c r="G2" s="288"/>
      <c r="H2" s="288"/>
      <c r="I2" s="288"/>
      <c r="J2" s="288"/>
      <c r="K2" s="289"/>
      <c r="L2" s="119"/>
    </row>
    <row r="3" spans="1:12" s="147" customFormat="1" ht="15" thickBot="1" x14ac:dyDescent="0.35">
      <c r="A3" s="116"/>
      <c r="B3" s="112"/>
      <c r="C3" s="151" t="s">
        <v>293</v>
      </c>
      <c r="D3" s="124" t="s">
        <v>269</v>
      </c>
      <c r="E3" s="123"/>
      <c r="F3" s="121"/>
      <c r="G3" s="121"/>
      <c r="H3" s="121"/>
      <c r="I3" s="121"/>
      <c r="J3" s="121"/>
      <c r="K3" s="122"/>
      <c r="L3" s="115"/>
    </row>
    <row r="4" spans="1:12" s="147" customFormat="1" ht="5.25" customHeight="1" x14ac:dyDescent="0.3">
      <c r="A4" s="116"/>
      <c r="B4" s="112"/>
      <c r="C4" s="152"/>
      <c r="D4" s="153"/>
      <c r="E4" s="153"/>
      <c r="F4" s="153"/>
      <c r="G4" s="153"/>
      <c r="H4" s="153"/>
      <c r="I4" s="153"/>
      <c r="J4" s="153"/>
      <c r="K4" s="154"/>
      <c r="L4" s="115"/>
    </row>
    <row r="5" spans="1:12" s="147" customFormat="1" x14ac:dyDescent="0.3">
      <c r="A5" s="117"/>
      <c r="B5" s="113"/>
      <c r="C5" s="290" t="s">
        <v>271</v>
      </c>
      <c r="D5" s="291"/>
      <c r="E5" s="291"/>
      <c r="F5" s="291"/>
      <c r="G5" s="291"/>
      <c r="H5" s="291"/>
      <c r="I5" s="291"/>
      <c r="J5" s="291"/>
      <c r="K5" s="292"/>
      <c r="L5" s="115"/>
    </row>
    <row r="6" spans="1:12" s="147" customFormat="1" ht="31.5" customHeight="1" x14ac:dyDescent="0.3">
      <c r="A6" s="117">
        <v>2</v>
      </c>
      <c r="B6" s="113"/>
      <c r="C6" s="127" t="s">
        <v>288</v>
      </c>
      <c r="D6" s="285"/>
      <c r="E6" s="285"/>
      <c r="F6" s="285"/>
      <c r="G6" s="285"/>
      <c r="H6" s="285"/>
      <c r="I6" s="285"/>
      <c r="J6" s="285"/>
      <c r="K6" s="286"/>
      <c r="L6" s="115"/>
    </row>
    <row r="7" spans="1:12" s="147" customFormat="1" ht="30" customHeight="1" x14ac:dyDescent="0.3">
      <c r="A7" s="117" t="s">
        <v>76</v>
      </c>
      <c r="B7" s="113"/>
      <c r="C7" s="127" t="s">
        <v>238</v>
      </c>
      <c r="D7" s="285"/>
      <c r="E7" s="285"/>
      <c r="F7" s="285"/>
      <c r="G7" s="285"/>
      <c r="H7" s="285"/>
      <c r="I7" s="285"/>
      <c r="J7" s="285"/>
      <c r="K7" s="286"/>
      <c r="L7" s="115"/>
    </row>
    <row r="8" spans="1:12" s="147" customFormat="1" ht="45.75" customHeight="1" x14ac:dyDescent="0.3">
      <c r="A8" s="117" t="s">
        <v>78</v>
      </c>
      <c r="B8" s="113"/>
      <c r="C8" s="127" t="s">
        <v>284</v>
      </c>
      <c r="D8" s="285"/>
      <c r="E8" s="285"/>
      <c r="F8" s="285"/>
      <c r="G8" s="285"/>
      <c r="H8" s="285"/>
      <c r="I8" s="285"/>
      <c r="J8" s="285"/>
      <c r="K8" s="286"/>
      <c r="L8" s="115"/>
    </row>
    <row r="9" spans="1:12" s="147" customFormat="1" ht="30" customHeight="1" x14ac:dyDescent="0.3">
      <c r="A9" s="117" t="s">
        <v>34</v>
      </c>
      <c r="B9" s="113"/>
      <c r="C9" s="127" t="s">
        <v>239</v>
      </c>
      <c r="D9" s="285"/>
      <c r="E9" s="285"/>
      <c r="F9" s="285"/>
      <c r="G9" s="285"/>
      <c r="H9" s="285"/>
      <c r="I9" s="285"/>
      <c r="J9" s="285"/>
      <c r="K9" s="286"/>
      <c r="L9" s="115"/>
    </row>
    <row r="10" spans="1:12" s="147" customFormat="1" ht="33.75" customHeight="1" x14ac:dyDescent="0.3">
      <c r="A10" s="117" t="s">
        <v>35</v>
      </c>
      <c r="B10" s="113"/>
      <c r="C10" s="127" t="s">
        <v>240</v>
      </c>
      <c r="D10" s="296"/>
      <c r="E10" s="297"/>
      <c r="F10" s="297"/>
      <c r="G10" s="297"/>
      <c r="H10" s="297"/>
      <c r="I10" s="297"/>
      <c r="J10" s="297"/>
      <c r="K10" s="298"/>
      <c r="L10" s="115"/>
    </row>
    <row r="11" spans="1:12" s="147" customFormat="1" ht="33" customHeight="1" x14ac:dyDescent="0.3">
      <c r="A11" s="118" t="s">
        <v>79</v>
      </c>
      <c r="B11" s="114"/>
      <c r="C11" s="134" t="s">
        <v>241</v>
      </c>
      <c r="D11" s="125" t="s">
        <v>29</v>
      </c>
      <c r="E11" s="155" t="s">
        <v>280</v>
      </c>
      <c r="F11" s="125" t="s">
        <v>73</v>
      </c>
      <c r="G11" s="155" t="s">
        <v>280</v>
      </c>
      <c r="H11" s="125" t="s">
        <v>267</v>
      </c>
      <c r="I11" s="155" t="s">
        <v>280</v>
      </c>
      <c r="J11" s="299"/>
      <c r="K11" s="300"/>
      <c r="L11" s="115"/>
    </row>
    <row r="12" spans="1:12" s="147" customFormat="1" ht="44.25" customHeight="1" x14ac:dyDescent="0.3">
      <c r="A12" s="117" t="s">
        <v>36</v>
      </c>
      <c r="B12" s="113"/>
      <c r="C12" s="127" t="s">
        <v>242</v>
      </c>
      <c r="D12" s="125" t="s">
        <v>29</v>
      </c>
      <c r="E12" s="155" t="s">
        <v>280</v>
      </c>
      <c r="F12" s="125" t="s">
        <v>73</v>
      </c>
      <c r="G12" s="155" t="s">
        <v>280</v>
      </c>
      <c r="H12" s="125" t="s">
        <v>267</v>
      </c>
      <c r="I12" s="155" t="s">
        <v>280</v>
      </c>
      <c r="J12" s="299"/>
      <c r="K12" s="300"/>
      <c r="L12" s="115"/>
    </row>
    <row r="13" spans="1:12" s="147" customFormat="1" ht="60" customHeight="1" x14ac:dyDescent="0.3">
      <c r="A13" s="117" t="s">
        <v>37</v>
      </c>
      <c r="B13" s="113"/>
      <c r="C13" s="162" t="s">
        <v>290</v>
      </c>
      <c r="D13" s="285"/>
      <c r="E13" s="285"/>
      <c r="F13" s="285"/>
      <c r="G13" s="285"/>
      <c r="H13" s="125" t="s">
        <v>267</v>
      </c>
      <c r="I13" s="155" t="s">
        <v>280</v>
      </c>
      <c r="J13" s="299"/>
      <c r="K13" s="300"/>
      <c r="L13" s="115"/>
    </row>
    <row r="14" spans="1:12" s="147" customFormat="1" ht="78" customHeight="1" x14ac:dyDescent="0.3">
      <c r="A14" s="117" t="s">
        <v>263</v>
      </c>
      <c r="B14" s="113"/>
      <c r="C14" s="162" t="s">
        <v>291</v>
      </c>
      <c r="D14" s="163" t="s">
        <v>294</v>
      </c>
      <c r="E14" s="146"/>
      <c r="F14" s="163" t="s">
        <v>295</v>
      </c>
      <c r="G14" s="146"/>
      <c r="H14" s="125" t="s">
        <v>267</v>
      </c>
      <c r="I14" s="155" t="s">
        <v>280</v>
      </c>
      <c r="J14" s="299"/>
      <c r="K14" s="300"/>
      <c r="L14" s="115"/>
    </row>
    <row r="15" spans="1:12" s="147" customFormat="1" ht="31.5" customHeight="1" x14ac:dyDescent="0.3">
      <c r="A15" s="117" t="s">
        <v>82</v>
      </c>
      <c r="B15" s="113"/>
      <c r="C15" s="162" t="s">
        <v>243</v>
      </c>
      <c r="D15" s="126" t="s">
        <v>244</v>
      </c>
      <c r="E15" s="130"/>
      <c r="F15" s="126" t="s">
        <v>245</v>
      </c>
      <c r="G15" s="130"/>
      <c r="H15" s="126" t="s">
        <v>246</v>
      </c>
      <c r="I15" s="130"/>
      <c r="J15" s="126" t="s">
        <v>268</v>
      </c>
      <c r="K15" s="131"/>
      <c r="L15" s="115"/>
    </row>
    <row r="16" spans="1:12" s="147" customFormat="1" ht="30" customHeight="1" x14ac:dyDescent="0.3">
      <c r="A16" s="117" t="s">
        <v>82</v>
      </c>
      <c r="B16" s="113"/>
      <c r="C16" s="301" t="s">
        <v>277</v>
      </c>
      <c r="D16" s="126" t="s">
        <v>247</v>
      </c>
      <c r="E16" s="130"/>
      <c r="F16" s="126" t="s">
        <v>247</v>
      </c>
      <c r="G16" s="130"/>
      <c r="H16" s="126" t="s">
        <v>247</v>
      </c>
      <c r="I16" s="130"/>
      <c r="J16" s="126" t="s">
        <v>247</v>
      </c>
      <c r="K16" s="131"/>
      <c r="L16" s="115"/>
    </row>
    <row r="17" spans="1:12" s="147" customFormat="1" x14ac:dyDescent="0.3">
      <c r="A17" s="117"/>
      <c r="B17" s="113"/>
      <c r="C17" s="301"/>
      <c r="D17" s="126" t="s">
        <v>248</v>
      </c>
      <c r="E17" s="130"/>
      <c r="F17" s="126" t="s">
        <v>248</v>
      </c>
      <c r="G17" s="130"/>
      <c r="H17" s="126" t="s">
        <v>248</v>
      </c>
      <c r="I17" s="130"/>
      <c r="J17" s="126" t="s">
        <v>248</v>
      </c>
      <c r="K17" s="131"/>
      <c r="L17" s="115"/>
    </row>
    <row r="18" spans="1:12" s="147" customFormat="1" x14ac:dyDescent="0.3">
      <c r="A18" s="117"/>
      <c r="B18" s="113"/>
      <c r="C18" s="301"/>
      <c r="D18" s="126" t="s">
        <v>249</v>
      </c>
      <c r="E18" s="130"/>
      <c r="F18" s="126" t="s">
        <v>249</v>
      </c>
      <c r="G18" s="130"/>
      <c r="H18" s="126" t="s">
        <v>249</v>
      </c>
      <c r="I18" s="130"/>
      <c r="J18" s="126" t="s">
        <v>249</v>
      </c>
      <c r="K18" s="131"/>
      <c r="L18" s="115"/>
    </row>
    <row r="19" spans="1:12" s="147" customFormat="1" x14ac:dyDescent="0.3">
      <c r="A19" s="117"/>
      <c r="B19" s="113"/>
      <c r="C19" s="301"/>
      <c r="D19" s="126" t="s">
        <v>250</v>
      </c>
      <c r="E19" s="130"/>
      <c r="F19" s="126" t="s">
        <v>250</v>
      </c>
      <c r="G19" s="130"/>
      <c r="H19" s="126" t="s">
        <v>250</v>
      </c>
      <c r="I19" s="130"/>
      <c r="J19" s="126" t="s">
        <v>250</v>
      </c>
      <c r="K19" s="131"/>
      <c r="L19" s="115"/>
    </row>
    <row r="20" spans="1:12" s="147" customFormat="1" x14ac:dyDescent="0.3">
      <c r="A20" s="117"/>
      <c r="B20" s="113"/>
      <c r="C20" s="301"/>
      <c r="D20" s="126" t="s">
        <v>251</v>
      </c>
      <c r="E20" s="130"/>
      <c r="F20" s="126" t="s">
        <v>251</v>
      </c>
      <c r="G20" s="130"/>
      <c r="H20" s="126" t="s">
        <v>251</v>
      </c>
      <c r="I20" s="130"/>
      <c r="J20" s="126" t="s">
        <v>251</v>
      </c>
      <c r="K20" s="131"/>
      <c r="L20" s="115"/>
    </row>
    <row r="21" spans="1:12" s="147" customFormat="1" x14ac:dyDescent="0.3">
      <c r="A21" s="117"/>
      <c r="B21" s="113"/>
      <c r="C21" s="301"/>
      <c r="D21" s="126" t="s">
        <v>252</v>
      </c>
      <c r="E21" s="130"/>
      <c r="F21" s="126" t="s">
        <v>252</v>
      </c>
      <c r="G21" s="130"/>
      <c r="H21" s="126" t="s">
        <v>252</v>
      </c>
      <c r="I21" s="130"/>
      <c r="J21" s="126" t="s">
        <v>252</v>
      </c>
      <c r="K21" s="131"/>
      <c r="L21" s="115"/>
    </row>
    <row r="22" spans="1:12" s="147" customFormat="1" ht="30.75" customHeight="1" x14ac:dyDescent="0.3">
      <c r="A22" s="117"/>
      <c r="B22" s="113"/>
      <c r="C22" s="301"/>
      <c r="D22" s="126" t="s">
        <v>253</v>
      </c>
      <c r="E22" s="130"/>
      <c r="F22" s="126" t="s">
        <v>253</v>
      </c>
      <c r="G22" s="130"/>
      <c r="H22" s="126" t="s">
        <v>253</v>
      </c>
      <c r="I22" s="130"/>
      <c r="J22" s="126" t="s">
        <v>253</v>
      </c>
      <c r="K22" s="131"/>
      <c r="L22" s="115"/>
    </row>
    <row r="23" spans="1:12" s="147" customFormat="1" ht="35.25" customHeight="1" x14ac:dyDescent="0.3">
      <c r="A23" s="117">
        <v>3</v>
      </c>
      <c r="B23" s="113"/>
      <c r="C23" s="127" t="s">
        <v>262</v>
      </c>
      <c r="D23" s="285"/>
      <c r="E23" s="285"/>
      <c r="F23" s="285"/>
      <c r="G23" s="285"/>
      <c r="H23" s="285"/>
      <c r="I23" s="285"/>
      <c r="J23" s="285"/>
      <c r="K23" s="286"/>
      <c r="L23" s="115"/>
    </row>
    <row r="24" spans="1:12" s="147" customFormat="1" ht="46.5" customHeight="1" x14ac:dyDescent="0.3">
      <c r="A24" s="117" t="s">
        <v>118</v>
      </c>
      <c r="B24" s="113"/>
      <c r="C24" s="127" t="s">
        <v>255</v>
      </c>
      <c r="D24" s="285"/>
      <c r="E24" s="285"/>
      <c r="F24" s="285"/>
      <c r="G24" s="285"/>
      <c r="H24" s="285"/>
      <c r="I24" s="285"/>
      <c r="J24" s="285"/>
      <c r="K24" s="286"/>
      <c r="L24" s="115"/>
    </row>
    <row r="25" spans="1:12" s="147" customFormat="1" ht="30.75" customHeight="1" x14ac:dyDescent="0.3">
      <c r="A25" s="117" t="s">
        <v>106</v>
      </c>
      <c r="B25" s="113"/>
      <c r="C25" s="127" t="s">
        <v>256</v>
      </c>
      <c r="D25" s="285"/>
      <c r="E25" s="285"/>
      <c r="F25" s="285"/>
      <c r="G25" s="285"/>
      <c r="H25" s="285"/>
      <c r="I25" s="285"/>
      <c r="J25" s="285"/>
      <c r="K25" s="286"/>
      <c r="L25" s="115"/>
    </row>
    <row r="26" spans="1:12" s="147" customFormat="1" ht="48" customHeight="1" x14ac:dyDescent="0.3">
      <c r="A26" s="117" t="s">
        <v>92</v>
      </c>
      <c r="B26" s="113"/>
      <c r="C26" s="127" t="s">
        <v>257</v>
      </c>
      <c r="D26" s="285"/>
      <c r="E26" s="285"/>
      <c r="F26" s="285"/>
      <c r="G26" s="285"/>
      <c r="H26" s="285"/>
      <c r="I26" s="285"/>
      <c r="J26" s="285"/>
      <c r="K26" s="286"/>
      <c r="L26" s="115"/>
    </row>
    <row r="27" spans="1:12" s="147" customFormat="1" ht="47.25" customHeight="1" x14ac:dyDescent="0.3">
      <c r="A27" s="117" t="s">
        <v>92</v>
      </c>
      <c r="B27" s="113"/>
      <c r="C27" s="127" t="s">
        <v>258</v>
      </c>
      <c r="D27" s="125" t="s">
        <v>29</v>
      </c>
      <c r="E27" s="155" t="s">
        <v>280</v>
      </c>
      <c r="F27" s="125" t="s">
        <v>73</v>
      </c>
      <c r="G27" s="155" t="s">
        <v>280</v>
      </c>
      <c r="H27" s="293" t="s">
        <v>270</v>
      </c>
      <c r="I27" s="293"/>
      <c r="J27" s="294"/>
      <c r="K27" s="295"/>
      <c r="L27" s="115"/>
    </row>
    <row r="28" spans="1:12" s="147" customFormat="1" ht="5.25" customHeight="1" x14ac:dyDescent="0.3">
      <c r="A28" s="117"/>
      <c r="B28" s="113"/>
      <c r="C28" s="156"/>
      <c r="D28" s="157"/>
      <c r="E28" s="157"/>
      <c r="F28" s="157"/>
      <c r="G28" s="157"/>
      <c r="H28" s="157"/>
      <c r="I28" s="157"/>
      <c r="J28" s="157"/>
      <c r="K28" s="158"/>
      <c r="L28" s="115"/>
    </row>
    <row r="29" spans="1:12" s="147" customFormat="1" x14ac:dyDescent="0.3">
      <c r="A29" s="117"/>
      <c r="B29" s="113"/>
      <c r="C29" s="305" t="s">
        <v>272</v>
      </c>
      <c r="D29" s="306"/>
      <c r="E29" s="306"/>
      <c r="F29" s="306"/>
      <c r="G29" s="306"/>
      <c r="H29" s="306"/>
      <c r="I29" s="306"/>
      <c r="J29" s="306"/>
      <c r="K29" s="307"/>
      <c r="L29" s="115"/>
    </row>
    <row r="30" spans="1:12" s="147" customFormat="1" ht="57.75" customHeight="1" x14ac:dyDescent="0.3">
      <c r="A30" s="117" t="s">
        <v>74</v>
      </c>
      <c r="B30" s="113"/>
      <c r="C30" s="162" t="s">
        <v>289</v>
      </c>
      <c r="D30" s="308"/>
      <c r="E30" s="308"/>
      <c r="F30" s="308"/>
      <c r="G30" s="308"/>
      <c r="H30" s="125" t="s">
        <v>267</v>
      </c>
      <c r="I30" s="309" t="s">
        <v>280</v>
      </c>
      <c r="J30" s="299"/>
      <c r="K30" s="300"/>
      <c r="L30" s="115"/>
    </row>
    <row r="31" spans="1:12" s="147" customFormat="1" ht="61.5" customHeight="1" x14ac:dyDescent="0.3">
      <c r="A31" s="118" t="s">
        <v>79</v>
      </c>
      <c r="B31" s="114"/>
      <c r="C31" s="127" t="s">
        <v>287</v>
      </c>
      <c r="D31" s="310"/>
      <c r="E31" s="311"/>
      <c r="F31" s="311"/>
      <c r="G31" s="312"/>
      <c r="H31" s="125" t="s">
        <v>267</v>
      </c>
      <c r="I31" s="309" t="s">
        <v>280</v>
      </c>
      <c r="J31" s="299"/>
      <c r="K31" s="300"/>
      <c r="L31" s="115"/>
    </row>
    <row r="32" spans="1:12" s="147" customFormat="1" ht="46.5" customHeight="1" x14ac:dyDescent="0.3">
      <c r="A32" s="117" t="s">
        <v>63</v>
      </c>
      <c r="B32" s="113"/>
      <c r="C32" s="127" t="s">
        <v>259</v>
      </c>
      <c r="D32" s="310"/>
      <c r="E32" s="311"/>
      <c r="F32" s="311"/>
      <c r="G32" s="312"/>
      <c r="H32" s="125" t="s">
        <v>267</v>
      </c>
      <c r="I32" s="309" t="s">
        <v>280</v>
      </c>
      <c r="J32" s="299"/>
      <c r="K32" s="300"/>
      <c r="L32" s="115"/>
    </row>
    <row r="33" spans="1:12" s="147" customFormat="1" ht="78" customHeight="1" x14ac:dyDescent="0.3">
      <c r="A33" s="117" t="s">
        <v>115</v>
      </c>
      <c r="B33" s="113"/>
      <c r="C33" s="127" t="s">
        <v>260</v>
      </c>
      <c r="D33" s="164" t="s">
        <v>281</v>
      </c>
      <c r="E33" s="155" t="s">
        <v>280</v>
      </c>
      <c r="F33" s="164" t="s">
        <v>297</v>
      </c>
      <c r="G33" s="155" t="s">
        <v>280</v>
      </c>
      <c r="H33" s="164" t="s">
        <v>282</v>
      </c>
      <c r="I33" s="155" t="s">
        <v>280</v>
      </c>
      <c r="J33" s="164" t="s">
        <v>283</v>
      </c>
      <c r="K33" s="159" t="s">
        <v>280</v>
      </c>
      <c r="L33" s="115"/>
    </row>
    <row r="34" spans="1:12" s="147" customFormat="1" ht="48" customHeight="1" x14ac:dyDescent="0.3">
      <c r="A34" s="117" t="s">
        <v>266</v>
      </c>
      <c r="B34" s="113"/>
      <c r="C34" s="127" t="s">
        <v>286</v>
      </c>
      <c r="D34" s="126" t="s">
        <v>296</v>
      </c>
      <c r="E34" s="132"/>
      <c r="F34" s="126" t="s">
        <v>274</v>
      </c>
      <c r="G34" s="132"/>
      <c r="H34" s="126" t="s">
        <v>275</v>
      </c>
      <c r="I34" s="132"/>
      <c r="J34" s="126" t="s">
        <v>273</v>
      </c>
      <c r="K34" s="133"/>
      <c r="L34" s="115"/>
    </row>
    <row r="35" spans="1:12" s="147" customFormat="1" ht="47.25" customHeight="1" x14ac:dyDescent="0.3">
      <c r="A35" s="117">
        <v>4</v>
      </c>
      <c r="B35" s="113"/>
      <c r="C35" s="127" t="s">
        <v>254</v>
      </c>
      <c r="D35" s="285"/>
      <c r="E35" s="285"/>
      <c r="F35" s="285"/>
      <c r="G35" s="285"/>
      <c r="H35" s="285"/>
      <c r="I35" s="285"/>
      <c r="J35" s="285"/>
      <c r="K35" s="286"/>
      <c r="L35" s="115"/>
    </row>
    <row r="36" spans="1:12" s="147" customFormat="1" ht="62.25" customHeight="1" x14ac:dyDescent="0.3">
      <c r="A36" s="117" t="s">
        <v>265</v>
      </c>
      <c r="B36" s="113"/>
      <c r="C36" s="127" t="s">
        <v>285</v>
      </c>
      <c r="D36" s="302"/>
      <c r="E36" s="285"/>
      <c r="F36" s="285"/>
      <c r="G36" s="285"/>
      <c r="H36" s="285"/>
      <c r="I36" s="285"/>
      <c r="J36" s="285"/>
      <c r="K36" s="286"/>
      <c r="L36" s="115"/>
    </row>
    <row r="37" spans="1:12" s="147" customFormat="1" ht="75.75" customHeight="1" thickBot="1" x14ac:dyDescent="0.35">
      <c r="A37" s="117" t="s">
        <v>264</v>
      </c>
      <c r="B37" s="113"/>
      <c r="C37" s="303" t="s">
        <v>276</v>
      </c>
      <c r="D37" s="304"/>
      <c r="E37" s="304"/>
      <c r="F37" s="304"/>
      <c r="G37" s="304"/>
      <c r="H37" s="128" t="s">
        <v>298</v>
      </c>
      <c r="I37" s="160" t="s">
        <v>280</v>
      </c>
      <c r="J37" s="128" t="s">
        <v>299</v>
      </c>
      <c r="K37" s="161" t="s">
        <v>280</v>
      </c>
      <c r="L37" s="115"/>
    </row>
    <row r="38" spans="1:12" s="147" customFormat="1" x14ac:dyDescent="0.3">
      <c r="A38" s="116"/>
      <c r="B38" s="112"/>
      <c r="D38" s="148"/>
      <c r="E38" s="148"/>
      <c r="F38" s="148"/>
      <c r="G38" s="148"/>
      <c r="H38" s="148"/>
      <c r="I38" s="148"/>
      <c r="J38" s="148"/>
      <c r="K38" s="148"/>
      <c r="L38" s="115"/>
    </row>
    <row r="42" spans="1:12" x14ac:dyDescent="0.3">
      <c r="H42" s="120"/>
    </row>
    <row r="43" spans="1:12" x14ac:dyDescent="0.3">
      <c r="H43" s="120"/>
    </row>
    <row r="44" spans="1:12" x14ac:dyDescent="0.3">
      <c r="H44" s="120"/>
    </row>
  </sheetData>
  <mergeCells count="29">
    <mergeCell ref="C37:G37"/>
    <mergeCell ref="D10:K10"/>
    <mergeCell ref="J11:K11"/>
    <mergeCell ref="J12:K12"/>
    <mergeCell ref="J13:K13"/>
    <mergeCell ref="J14:K14"/>
    <mergeCell ref="D31:G31"/>
    <mergeCell ref="I31:K31"/>
    <mergeCell ref="D32:G32"/>
    <mergeCell ref="I32:K32"/>
    <mergeCell ref="D35:K35"/>
    <mergeCell ref="D36:K36"/>
    <mergeCell ref="D26:K26"/>
    <mergeCell ref="H27:I27"/>
    <mergeCell ref="J27:K27"/>
    <mergeCell ref="C29:K29"/>
    <mergeCell ref="D30:G30"/>
    <mergeCell ref="I30:K30"/>
    <mergeCell ref="C16:C22"/>
    <mergeCell ref="D23:K23"/>
    <mergeCell ref="D24:K24"/>
    <mergeCell ref="D25:K25"/>
    <mergeCell ref="D13:G13"/>
    <mergeCell ref="C2:K2"/>
    <mergeCell ref="C5:K5"/>
    <mergeCell ref="D6:K6"/>
    <mergeCell ref="D7:K7"/>
    <mergeCell ref="D8:K8"/>
    <mergeCell ref="D9:K9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U63"/>
  <sheetViews>
    <sheetView zoomScale="80" zoomScaleNormal="80" workbookViewId="0">
      <pane xSplit="3" ySplit="7" topLeftCell="D8" activePane="bottomRight" state="frozen"/>
      <selection activeCell="AQ22" sqref="AQ22"/>
      <selection pane="topRight" activeCell="AQ22" sqref="AQ22"/>
      <selection pane="bottomLeft" activeCell="AQ22" sqref="AQ22"/>
      <selection pane="bottomRight" activeCell="AQ22" sqref="AQ22"/>
    </sheetView>
  </sheetViews>
  <sheetFormatPr baseColWidth="10" defaultRowHeight="14.4" x14ac:dyDescent="0.3"/>
  <cols>
    <col min="1" max="1" width="32.109375" customWidth="1"/>
    <col min="2" max="2" width="23.109375" customWidth="1"/>
    <col min="3" max="3" width="18" customWidth="1"/>
    <col min="4" max="4" width="18" style="7" customWidth="1"/>
    <col min="5" max="5" width="19.109375" customWidth="1"/>
    <col min="6" max="6" width="23.88671875" bestFit="1" customWidth="1"/>
    <col min="7" max="7" width="22.33203125" bestFit="1" customWidth="1"/>
    <col min="8" max="8" width="75.88671875" bestFit="1" customWidth="1"/>
    <col min="9" max="9" width="37.88671875" style="43" customWidth="1"/>
    <col min="10" max="10" width="23.44140625" style="43" customWidth="1"/>
    <col min="11" max="11" width="36.109375" bestFit="1" customWidth="1"/>
    <col min="12" max="12" width="22.109375" bestFit="1" customWidth="1"/>
    <col min="13" max="13" width="24.33203125" customWidth="1"/>
    <col min="14" max="14" width="24.44140625" customWidth="1"/>
    <col min="15" max="15" width="19.109375" customWidth="1"/>
    <col min="16" max="16" width="30.6640625" bestFit="1" customWidth="1"/>
    <col min="17" max="17" width="47.109375" customWidth="1"/>
    <col min="18" max="18" width="23.33203125" bestFit="1" customWidth="1"/>
    <col min="19" max="19" width="23.33203125" customWidth="1"/>
    <col min="20" max="20" width="22.6640625" bestFit="1" customWidth="1"/>
    <col min="21" max="21" width="38.6640625" style="43" customWidth="1"/>
    <col min="22" max="22" width="26.33203125" bestFit="1" customWidth="1"/>
    <col min="23" max="23" width="27.109375" customWidth="1"/>
    <col min="24" max="24" width="24.109375" bestFit="1" customWidth="1"/>
    <col min="25" max="25" width="15.6640625" bestFit="1" customWidth="1"/>
    <col min="26" max="26" width="26.109375" bestFit="1" customWidth="1"/>
    <col min="27" max="27" width="43.33203125" customWidth="1"/>
    <col min="28" max="28" width="35.33203125" customWidth="1"/>
    <col min="29" max="29" width="27.33203125" customWidth="1"/>
    <col min="30" max="30" width="29.6640625" bestFit="1" customWidth="1"/>
    <col min="31" max="31" width="44.6640625" style="43" customWidth="1"/>
    <col min="32" max="32" width="35" style="43" customWidth="1"/>
    <col min="33" max="33" width="36.88671875" customWidth="1"/>
    <col min="34" max="34" width="38" customWidth="1"/>
    <col min="35" max="35" width="28.44140625" customWidth="1"/>
    <col min="36" max="36" width="26" customWidth="1"/>
    <col min="37" max="37" width="30.6640625" customWidth="1"/>
    <col min="38" max="38" width="20" bestFit="1" customWidth="1"/>
    <col min="39" max="39" width="19.5546875" style="145" bestFit="1" customWidth="1"/>
    <col min="40" max="40" width="26.33203125" bestFit="1" customWidth="1"/>
    <col min="41" max="41" width="25.6640625" bestFit="1" customWidth="1"/>
    <col min="42" max="42" width="56.88671875" customWidth="1"/>
    <col min="43" max="43" width="23" bestFit="1" customWidth="1"/>
    <col min="44" max="44" width="20.5546875" style="43" customWidth="1"/>
    <col min="45" max="45" width="23.6640625" style="43" customWidth="1"/>
    <col min="46" max="46" width="22.88671875" style="43" customWidth="1"/>
    <col min="47" max="47" width="22.88671875" style="68" customWidth="1"/>
  </cols>
  <sheetData>
    <row r="1" spans="1:47" x14ac:dyDescent="0.3">
      <c r="A1" s="88" t="s">
        <v>32</v>
      </c>
      <c r="B1" s="9" t="s">
        <v>33</v>
      </c>
      <c r="C1" s="9" t="s">
        <v>176</v>
      </c>
      <c r="D1" s="44" t="s">
        <v>178</v>
      </c>
      <c r="E1" s="9" t="s">
        <v>179</v>
      </c>
      <c r="F1" s="9" t="s">
        <v>184</v>
      </c>
      <c r="G1" s="9" t="s">
        <v>185</v>
      </c>
      <c r="H1" s="9">
        <v>2</v>
      </c>
      <c r="I1" s="70">
        <v>3</v>
      </c>
      <c r="J1" s="70">
        <v>4</v>
      </c>
      <c r="K1" s="9">
        <v>5</v>
      </c>
      <c r="L1" s="9" t="s">
        <v>34</v>
      </c>
      <c r="M1" s="9" t="s">
        <v>35</v>
      </c>
      <c r="N1" s="10" t="s">
        <v>63</v>
      </c>
      <c r="O1" s="10" t="s">
        <v>115</v>
      </c>
      <c r="P1" s="9">
        <v>6</v>
      </c>
      <c r="Q1" s="9" t="s">
        <v>36</v>
      </c>
      <c r="R1" s="9" t="s">
        <v>37</v>
      </c>
      <c r="S1" s="9" t="s">
        <v>91</v>
      </c>
      <c r="T1" s="9">
        <v>7</v>
      </c>
      <c r="U1" s="70" t="s">
        <v>74</v>
      </c>
      <c r="V1" s="9" t="s">
        <v>75</v>
      </c>
      <c r="W1" s="9" t="s">
        <v>76</v>
      </c>
      <c r="X1" s="9" t="s">
        <v>77</v>
      </c>
      <c r="Y1" s="9" t="s">
        <v>78</v>
      </c>
      <c r="Z1" s="9" t="s">
        <v>79</v>
      </c>
      <c r="AA1" s="9" t="s">
        <v>82</v>
      </c>
      <c r="AB1" s="9" t="s">
        <v>92</v>
      </c>
      <c r="AC1" s="9" t="s">
        <v>100</v>
      </c>
      <c r="AD1" s="9" t="s">
        <v>121</v>
      </c>
      <c r="AE1" s="70">
        <v>8</v>
      </c>
      <c r="AF1" s="70">
        <v>9</v>
      </c>
      <c r="AG1" s="11">
        <v>10</v>
      </c>
      <c r="AH1" s="12" t="s">
        <v>39</v>
      </c>
      <c r="AI1" s="12" t="s">
        <v>40</v>
      </c>
      <c r="AJ1" s="12" t="s">
        <v>41</v>
      </c>
      <c r="AK1" s="11">
        <v>11</v>
      </c>
      <c r="AL1" s="13" t="s">
        <v>106</v>
      </c>
      <c r="AM1" s="135" t="s">
        <v>107</v>
      </c>
      <c r="AN1" s="13" t="s">
        <v>108</v>
      </c>
      <c r="AO1" s="13" t="s">
        <v>109</v>
      </c>
      <c r="AP1" s="13" t="s">
        <v>118</v>
      </c>
      <c r="AR1" s="69" t="s">
        <v>206</v>
      </c>
      <c r="AS1" s="75" t="s">
        <v>205</v>
      </c>
      <c r="AT1" s="75" t="s">
        <v>203</v>
      </c>
      <c r="AU1" s="69" t="s">
        <v>204</v>
      </c>
    </row>
    <row r="2" spans="1:47" x14ac:dyDescent="0.3">
      <c r="A2" s="89" t="s">
        <v>1</v>
      </c>
      <c r="B2" s="46" t="s">
        <v>177</v>
      </c>
      <c r="C2" s="14" t="s">
        <v>32</v>
      </c>
      <c r="D2" s="22" t="s">
        <v>182</v>
      </c>
      <c r="E2" s="14" t="s">
        <v>49</v>
      </c>
      <c r="F2" s="14" t="s">
        <v>186</v>
      </c>
      <c r="G2" s="14" t="s">
        <v>188</v>
      </c>
      <c r="H2" s="14" t="s">
        <v>12</v>
      </c>
      <c r="I2" s="31" t="s">
        <v>13</v>
      </c>
      <c r="J2" s="31" t="s">
        <v>14</v>
      </c>
      <c r="K2" s="46" t="s">
        <v>15</v>
      </c>
      <c r="L2" s="15" t="s">
        <v>16</v>
      </c>
      <c r="M2" s="15" t="s">
        <v>17</v>
      </c>
      <c r="N2" s="15" t="s">
        <v>18</v>
      </c>
      <c r="O2" s="14" t="s">
        <v>116</v>
      </c>
      <c r="P2" s="46" t="s">
        <v>19</v>
      </c>
      <c r="Q2" s="14" t="s">
        <v>90</v>
      </c>
      <c r="R2" s="14" t="s">
        <v>20</v>
      </c>
      <c r="S2" s="14" t="s">
        <v>21</v>
      </c>
      <c r="T2" s="46" t="s">
        <v>31</v>
      </c>
      <c r="U2" s="31" t="s">
        <v>22</v>
      </c>
      <c r="V2" s="14" t="s">
        <v>86</v>
      </c>
      <c r="W2" s="16" t="s">
        <v>98</v>
      </c>
      <c r="X2" s="16" t="s">
        <v>87</v>
      </c>
      <c r="Y2" s="16" t="s">
        <v>122</v>
      </c>
      <c r="Z2" s="129" t="s">
        <v>278</v>
      </c>
      <c r="AA2" s="14" t="s">
        <v>23</v>
      </c>
      <c r="AB2" s="14" t="s">
        <v>24</v>
      </c>
      <c r="AC2" s="14" t="s">
        <v>83</v>
      </c>
      <c r="AD2" s="129" t="s">
        <v>279</v>
      </c>
      <c r="AE2" s="31" t="s">
        <v>27</v>
      </c>
      <c r="AF2" s="31" t="s">
        <v>25</v>
      </c>
      <c r="AG2" s="49" t="s">
        <v>42</v>
      </c>
      <c r="AH2" s="16" t="s">
        <v>43</v>
      </c>
      <c r="AI2" s="16" t="s">
        <v>45</v>
      </c>
      <c r="AJ2" s="16" t="s">
        <v>44</v>
      </c>
      <c r="AK2" s="49" t="s">
        <v>101</v>
      </c>
      <c r="AL2" s="16" t="s">
        <v>103</v>
      </c>
      <c r="AM2" s="136" t="s">
        <v>102</v>
      </c>
      <c r="AN2" s="16" t="s">
        <v>104</v>
      </c>
      <c r="AO2" s="16" t="s">
        <v>105</v>
      </c>
      <c r="AP2" s="16" t="s">
        <v>61</v>
      </c>
      <c r="AT2" s="41"/>
      <c r="AU2" s="67"/>
    </row>
    <row r="3" spans="1:47" hidden="1" x14ac:dyDescent="0.3">
      <c r="A3" s="89" t="s">
        <v>135</v>
      </c>
      <c r="B3" s="17"/>
      <c r="C3" s="17" t="s">
        <v>32</v>
      </c>
      <c r="D3" s="28" t="s">
        <v>53</v>
      </c>
      <c r="E3" s="17" t="s">
        <v>136</v>
      </c>
      <c r="F3" s="17" t="s">
        <v>187</v>
      </c>
      <c r="G3" s="17" t="s">
        <v>189</v>
      </c>
      <c r="H3" s="17" t="s">
        <v>172</v>
      </c>
      <c r="I3" s="71" t="s">
        <v>137</v>
      </c>
      <c r="J3" s="71" t="s">
        <v>138</v>
      </c>
      <c r="K3" s="17"/>
      <c r="L3" s="17" t="s">
        <v>139</v>
      </c>
      <c r="M3" s="17" t="s">
        <v>140</v>
      </c>
      <c r="N3" s="17" t="s">
        <v>141</v>
      </c>
      <c r="O3" s="17" t="s">
        <v>142</v>
      </c>
      <c r="P3" s="17"/>
      <c r="Q3" s="17" t="s">
        <v>143</v>
      </c>
      <c r="R3" s="17" t="s">
        <v>144</v>
      </c>
      <c r="S3" s="17" t="s">
        <v>145</v>
      </c>
      <c r="T3" s="17"/>
      <c r="U3" s="71" t="s">
        <v>146</v>
      </c>
      <c r="V3" s="17" t="s">
        <v>147</v>
      </c>
      <c r="W3" s="17" t="s">
        <v>148</v>
      </c>
      <c r="X3" s="17" t="s">
        <v>149</v>
      </c>
      <c r="Y3" s="17" t="s">
        <v>150</v>
      </c>
      <c r="Z3" s="17" t="s">
        <v>151</v>
      </c>
      <c r="AA3" s="17" t="s">
        <v>152</v>
      </c>
      <c r="AB3" s="17" t="s">
        <v>153</v>
      </c>
      <c r="AC3" s="17" t="s">
        <v>133</v>
      </c>
      <c r="AD3" s="17" t="s">
        <v>154</v>
      </c>
      <c r="AE3" s="71" t="s">
        <v>155</v>
      </c>
      <c r="AF3" s="71" t="s">
        <v>156</v>
      </c>
      <c r="AG3" s="17"/>
      <c r="AH3" s="17" t="s">
        <v>157</v>
      </c>
      <c r="AI3" s="17" t="s">
        <v>158</v>
      </c>
      <c r="AJ3" s="17" t="s">
        <v>159</v>
      </c>
      <c r="AK3" s="17"/>
      <c r="AL3" s="17" t="s">
        <v>160</v>
      </c>
      <c r="AM3" s="137" t="s">
        <v>161</v>
      </c>
      <c r="AN3" s="17" t="s">
        <v>162</v>
      </c>
      <c r="AO3" s="17" t="s">
        <v>163</v>
      </c>
      <c r="AP3" s="17" t="s">
        <v>164</v>
      </c>
      <c r="AT3" s="41"/>
      <c r="AU3" s="67"/>
    </row>
    <row r="4" spans="1:47" hidden="1" x14ac:dyDescent="0.3">
      <c r="A4" s="89" t="s">
        <v>52</v>
      </c>
      <c r="B4" s="47"/>
      <c r="C4" s="14" t="s">
        <v>180</v>
      </c>
      <c r="D4" s="22" t="s">
        <v>182</v>
      </c>
      <c r="E4" s="14" t="s">
        <v>49</v>
      </c>
      <c r="F4" s="14"/>
      <c r="G4" s="14"/>
      <c r="H4" s="14" t="s">
        <v>55</v>
      </c>
      <c r="I4" s="31" t="s">
        <v>57</v>
      </c>
      <c r="J4" s="31" t="s">
        <v>58</v>
      </c>
      <c r="K4" s="46"/>
      <c r="L4" s="15" t="s">
        <v>95</v>
      </c>
      <c r="M4" s="15" t="s">
        <v>96</v>
      </c>
      <c r="N4" s="14"/>
      <c r="O4" s="14"/>
      <c r="P4" s="46"/>
      <c r="Q4" s="14"/>
      <c r="R4" s="14"/>
      <c r="S4" s="14"/>
      <c r="T4" s="46"/>
      <c r="U4" s="31"/>
      <c r="V4" s="14"/>
      <c r="W4" s="14"/>
      <c r="X4" s="14"/>
      <c r="Y4" s="14"/>
      <c r="Z4" s="14"/>
      <c r="AA4" s="16" t="s">
        <v>59</v>
      </c>
      <c r="AB4" s="14" t="s">
        <v>60</v>
      </c>
      <c r="AC4" s="14"/>
      <c r="AD4" s="19"/>
      <c r="AE4" s="31"/>
      <c r="AF4" s="31"/>
      <c r="AG4" s="50"/>
      <c r="AH4" s="16"/>
      <c r="AI4" s="16"/>
      <c r="AJ4" s="16"/>
      <c r="AK4" s="50"/>
      <c r="AL4" s="16"/>
      <c r="AM4" s="136"/>
      <c r="AN4" s="16"/>
      <c r="AO4" s="16"/>
      <c r="AP4" s="16"/>
      <c r="AT4" s="41"/>
      <c r="AU4" s="67"/>
    </row>
    <row r="5" spans="1:47" s="23" customFormat="1" x14ac:dyDescent="0.3">
      <c r="A5" s="88" t="s">
        <v>165</v>
      </c>
      <c r="B5" s="17"/>
      <c r="C5" s="17" t="s">
        <v>166</v>
      </c>
      <c r="D5" s="28" t="s">
        <v>167</v>
      </c>
      <c r="E5" s="17" t="s">
        <v>166</v>
      </c>
      <c r="F5" s="17" t="s">
        <v>167</v>
      </c>
      <c r="G5" s="17" t="s">
        <v>167</v>
      </c>
      <c r="H5" s="17" t="s">
        <v>167</v>
      </c>
      <c r="I5" s="71" t="s">
        <v>167</v>
      </c>
      <c r="J5" s="71" t="s">
        <v>167</v>
      </c>
      <c r="K5" s="17"/>
      <c r="L5" s="17" t="s">
        <v>167</v>
      </c>
      <c r="M5" s="17" t="s">
        <v>167</v>
      </c>
      <c r="N5" s="17" t="s">
        <v>167</v>
      </c>
      <c r="O5" s="17" t="s">
        <v>166</v>
      </c>
      <c r="P5" s="17"/>
      <c r="Q5" s="17" t="s">
        <v>166</v>
      </c>
      <c r="R5" s="17" t="s">
        <v>167</v>
      </c>
      <c r="S5" s="17" t="s">
        <v>167</v>
      </c>
      <c r="T5" s="17"/>
      <c r="U5" s="71" t="s">
        <v>167</v>
      </c>
      <c r="V5" s="17" t="s">
        <v>167</v>
      </c>
      <c r="W5" s="17" t="s">
        <v>166</v>
      </c>
      <c r="X5" s="17" t="s">
        <v>166</v>
      </c>
      <c r="Y5" s="17" t="s">
        <v>166</v>
      </c>
      <c r="Z5" s="17" t="s">
        <v>166</v>
      </c>
      <c r="AA5" s="17" t="s">
        <v>167</v>
      </c>
      <c r="AB5" s="17" t="s">
        <v>167</v>
      </c>
      <c r="AC5" s="17" t="s">
        <v>166</v>
      </c>
      <c r="AD5" s="17" t="s">
        <v>167</v>
      </c>
      <c r="AE5" s="71" t="s">
        <v>167</v>
      </c>
      <c r="AF5" s="71" t="s">
        <v>167</v>
      </c>
      <c r="AG5" s="17"/>
      <c r="AH5" s="17" t="s">
        <v>167</v>
      </c>
      <c r="AI5" s="17" t="s">
        <v>168</v>
      </c>
      <c r="AJ5" s="17" t="s">
        <v>168</v>
      </c>
      <c r="AK5" s="17"/>
      <c r="AL5" s="17" t="s">
        <v>167</v>
      </c>
      <c r="AM5" s="137" t="s">
        <v>169</v>
      </c>
      <c r="AN5" s="17" t="s">
        <v>167</v>
      </c>
      <c r="AO5" s="17" t="s">
        <v>169</v>
      </c>
      <c r="AP5" s="17" t="s">
        <v>169</v>
      </c>
      <c r="AR5" s="86"/>
      <c r="AS5" s="86"/>
      <c r="AT5" s="41"/>
      <c r="AU5" s="67"/>
    </row>
    <row r="6" spans="1:47" s="23" customFormat="1" x14ac:dyDescent="0.3">
      <c r="A6" s="88" t="s">
        <v>2</v>
      </c>
      <c r="B6" s="48"/>
      <c r="C6" s="22"/>
      <c r="D6" s="22" t="s">
        <v>7</v>
      </c>
      <c r="E6" s="22"/>
      <c r="F6" s="22" t="s">
        <v>7</v>
      </c>
      <c r="G6" s="22" t="s">
        <v>7</v>
      </c>
      <c r="H6" s="22" t="s">
        <v>7</v>
      </c>
      <c r="I6" s="72" t="s">
        <v>7</v>
      </c>
      <c r="J6" s="72" t="s">
        <v>7</v>
      </c>
      <c r="K6" s="48"/>
      <c r="L6" s="22" t="s">
        <v>7</v>
      </c>
      <c r="M6" s="22" t="s">
        <v>7</v>
      </c>
      <c r="N6" s="22" t="s">
        <v>7</v>
      </c>
      <c r="O6" s="22" t="s">
        <v>171</v>
      </c>
      <c r="P6" s="48"/>
      <c r="Q6" s="22" t="s">
        <v>171</v>
      </c>
      <c r="R6" s="22" t="s">
        <v>7</v>
      </c>
      <c r="S6" s="22" t="s">
        <v>7</v>
      </c>
      <c r="T6" s="48"/>
      <c r="U6" s="72" t="s">
        <v>7</v>
      </c>
      <c r="V6" s="22" t="s">
        <v>7</v>
      </c>
      <c r="W6" s="22" t="s">
        <v>88</v>
      </c>
      <c r="X6" s="22" t="s">
        <v>88</v>
      </c>
      <c r="Y6" s="22" t="s">
        <v>88</v>
      </c>
      <c r="Z6" s="22" t="s">
        <v>171</v>
      </c>
      <c r="AA6" s="22" t="s">
        <v>7</v>
      </c>
      <c r="AB6" s="22" t="s">
        <v>7</v>
      </c>
      <c r="AC6" s="22" t="s">
        <v>171</v>
      </c>
      <c r="AD6" s="24" t="s">
        <v>7</v>
      </c>
      <c r="AE6" s="72" t="s">
        <v>7</v>
      </c>
      <c r="AF6" s="72" t="s">
        <v>7</v>
      </c>
      <c r="AG6" s="51"/>
      <c r="AH6" s="8" t="s">
        <v>7</v>
      </c>
      <c r="AI6" s="8"/>
      <c r="AJ6" s="8"/>
      <c r="AK6" s="51"/>
      <c r="AL6" s="8" t="s">
        <v>7</v>
      </c>
      <c r="AM6" s="138" t="s">
        <v>69</v>
      </c>
      <c r="AN6" s="8" t="s">
        <v>7</v>
      </c>
      <c r="AO6" s="8" t="s">
        <v>69</v>
      </c>
      <c r="AP6" s="8" t="s">
        <v>69</v>
      </c>
      <c r="AR6" s="86"/>
      <c r="AS6" s="86"/>
      <c r="AT6" s="41"/>
      <c r="AU6" s="67"/>
    </row>
    <row r="7" spans="1:47" s="23" customFormat="1" x14ac:dyDescent="0.3">
      <c r="A7" s="88" t="s">
        <v>134</v>
      </c>
      <c r="B7" s="28"/>
      <c r="C7" s="28">
        <v>5</v>
      </c>
      <c r="D7" s="28">
        <v>2</v>
      </c>
      <c r="E7" s="28">
        <v>5</v>
      </c>
      <c r="F7" s="28">
        <v>250</v>
      </c>
      <c r="G7" s="28">
        <v>250</v>
      </c>
      <c r="H7" s="28">
        <v>100</v>
      </c>
      <c r="I7" s="73">
        <v>500</v>
      </c>
      <c r="J7" s="73">
        <v>2000</v>
      </c>
      <c r="K7" s="28"/>
      <c r="L7" s="28">
        <v>100</v>
      </c>
      <c r="M7" s="28">
        <v>500</v>
      </c>
      <c r="N7" s="28">
        <v>100</v>
      </c>
      <c r="O7" s="28">
        <v>1</v>
      </c>
      <c r="P7" s="28"/>
      <c r="Q7" s="28">
        <v>1</v>
      </c>
      <c r="R7" s="28">
        <v>500</v>
      </c>
      <c r="S7" s="28">
        <v>500</v>
      </c>
      <c r="T7" s="28"/>
      <c r="U7" s="73">
        <v>100</v>
      </c>
      <c r="V7" s="28">
        <v>100</v>
      </c>
      <c r="W7" s="28">
        <v>4</v>
      </c>
      <c r="X7" s="28">
        <v>4</v>
      </c>
      <c r="Y7" s="28">
        <v>4</v>
      </c>
      <c r="Z7" s="28">
        <v>1</v>
      </c>
      <c r="AA7" s="28">
        <v>500</v>
      </c>
      <c r="AB7" s="28">
        <v>500</v>
      </c>
      <c r="AC7" s="28">
        <v>1</v>
      </c>
      <c r="AD7" s="28">
        <v>500</v>
      </c>
      <c r="AE7" s="73">
        <v>500</v>
      </c>
      <c r="AF7" s="73">
        <v>500</v>
      </c>
      <c r="AG7" s="28"/>
      <c r="AH7" s="28">
        <v>25</v>
      </c>
      <c r="AI7" s="28">
        <v>8.3000000000000007</v>
      </c>
      <c r="AJ7" s="28">
        <v>8.3000000000000007</v>
      </c>
      <c r="AK7" s="28"/>
      <c r="AL7" s="28">
        <v>50</v>
      </c>
      <c r="AM7" s="139"/>
      <c r="AN7" s="28">
        <v>50</v>
      </c>
      <c r="AO7" s="28"/>
      <c r="AP7" s="28"/>
      <c r="AR7" s="86"/>
      <c r="AS7" s="86"/>
      <c r="AT7" s="41"/>
      <c r="AU7" s="67"/>
    </row>
    <row r="8" spans="1:47" s="23" customFormat="1" hidden="1" x14ac:dyDescent="0.3">
      <c r="A8" s="88" t="s">
        <v>3</v>
      </c>
      <c r="B8" s="8"/>
      <c r="C8" s="22"/>
      <c r="D8" s="20"/>
      <c r="E8" s="22"/>
      <c r="F8" s="22"/>
      <c r="G8" s="22"/>
      <c r="H8" s="22" t="s">
        <v>8</v>
      </c>
      <c r="I8" s="72" t="s">
        <v>8</v>
      </c>
      <c r="J8" s="72" t="s">
        <v>8</v>
      </c>
      <c r="K8" s="22"/>
      <c r="L8" s="22" t="s">
        <v>8</v>
      </c>
      <c r="M8" s="22" t="s">
        <v>8</v>
      </c>
      <c r="N8" s="22" t="s">
        <v>8</v>
      </c>
      <c r="O8" s="22" t="s">
        <v>8</v>
      </c>
      <c r="P8" s="22"/>
      <c r="Q8" s="22" t="s">
        <v>8</v>
      </c>
      <c r="R8" s="22" t="s">
        <v>8</v>
      </c>
      <c r="S8" s="22" t="s">
        <v>8</v>
      </c>
      <c r="T8" s="22"/>
      <c r="U8" s="72" t="s">
        <v>8</v>
      </c>
      <c r="V8" s="22" t="s">
        <v>8</v>
      </c>
      <c r="W8" s="22" t="s">
        <v>8</v>
      </c>
      <c r="X8" s="22" t="s">
        <v>8</v>
      </c>
      <c r="Y8" s="22" t="s">
        <v>8</v>
      </c>
      <c r="Z8" s="22" t="s">
        <v>8</v>
      </c>
      <c r="AA8" s="22" t="s">
        <v>8</v>
      </c>
      <c r="AB8" s="22" t="s">
        <v>8</v>
      </c>
      <c r="AC8" s="22" t="s">
        <v>8</v>
      </c>
      <c r="AD8" s="22" t="s">
        <v>8</v>
      </c>
      <c r="AE8" s="72" t="s">
        <v>8</v>
      </c>
      <c r="AF8" s="72" t="s">
        <v>8</v>
      </c>
      <c r="AG8" s="22"/>
      <c r="AH8" s="22" t="s">
        <v>8</v>
      </c>
      <c r="AI8" s="22" t="s">
        <v>8</v>
      </c>
      <c r="AJ8" s="22" t="s">
        <v>8</v>
      </c>
      <c r="AK8" s="22"/>
      <c r="AL8" s="22" t="s">
        <v>8</v>
      </c>
      <c r="AM8" s="140"/>
      <c r="AN8" s="22" t="s">
        <v>8</v>
      </c>
      <c r="AO8" s="22"/>
      <c r="AP8" s="22"/>
      <c r="AR8" s="86"/>
      <c r="AS8" s="86"/>
      <c r="AT8" s="41"/>
      <c r="AU8" s="67"/>
    </row>
    <row r="9" spans="1:47" s="23" customFormat="1" hidden="1" x14ac:dyDescent="0.3">
      <c r="A9" s="88" t="s">
        <v>56</v>
      </c>
      <c r="B9" s="8"/>
      <c r="C9" s="22"/>
      <c r="D9" s="20"/>
      <c r="E9" s="22"/>
      <c r="F9" s="22"/>
      <c r="G9" s="22"/>
      <c r="H9" s="22"/>
      <c r="I9" s="72"/>
      <c r="J9" s="72"/>
      <c r="K9" s="22"/>
      <c r="L9" s="22"/>
      <c r="M9" s="22"/>
      <c r="N9" s="22"/>
      <c r="O9" s="22"/>
      <c r="P9" s="22"/>
      <c r="Q9" s="22"/>
      <c r="R9" s="22"/>
      <c r="S9" s="22"/>
      <c r="T9" s="22"/>
      <c r="U9" s="72" t="s">
        <v>62</v>
      </c>
      <c r="V9" s="22"/>
      <c r="W9" s="22"/>
      <c r="X9" s="22"/>
      <c r="Y9" s="22"/>
      <c r="Z9" s="22"/>
      <c r="AA9" s="22"/>
      <c r="AB9" s="22"/>
      <c r="AC9" s="22"/>
      <c r="AD9" s="22"/>
      <c r="AE9" s="72"/>
      <c r="AF9" s="72"/>
      <c r="AG9" s="22"/>
      <c r="AH9" s="22"/>
      <c r="AI9" s="22"/>
      <c r="AJ9" s="22"/>
      <c r="AK9" s="22"/>
      <c r="AL9" s="22"/>
      <c r="AM9" s="140"/>
      <c r="AN9" s="22"/>
      <c r="AO9" s="22"/>
      <c r="AP9" s="22"/>
      <c r="AR9" s="86"/>
      <c r="AS9" s="86"/>
      <c r="AT9" s="41"/>
      <c r="AU9" s="67"/>
    </row>
    <row r="10" spans="1:47" s="23" customFormat="1" hidden="1" x14ac:dyDescent="0.3">
      <c r="A10" s="88" t="s">
        <v>67</v>
      </c>
      <c r="B10" s="8"/>
      <c r="C10" s="22">
        <v>1</v>
      </c>
      <c r="D10" s="20">
        <v>2</v>
      </c>
      <c r="E10" s="22">
        <v>1</v>
      </c>
      <c r="F10" s="22">
        <v>1</v>
      </c>
      <c r="G10" s="22">
        <v>1</v>
      </c>
      <c r="H10" s="22">
        <v>1</v>
      </c>
      <c r="I10" s="72">
        <v>1</v>
      </c>
      <c r="J10" s="72">
        <v>1</v>
      </c>
      <c r="K10" s="22"/>
      <c r="L10" s="22">
        <v>1</v>
      </c>
      <c r="M10" s="22" t="s">
        <v>68</v>
      </c>
      <c r="N10" s="22">
        <v>1</v>
      </c>
      <c r="O10" s="22">
        <v>1</v>
      </c>
      <c r="P10" s="22"/>
      <c r="Q10" s="22">
        <v>1</v>
      </c>
      <c r="R10" s="22" t="s">
        <v>68</v>
      </c>
      <c r="S10" s="22" t="s">
        <v>68</v>
      </c>
      <c r="T10" s="22"/>
      <c r="U10" s="72">
        <v>1</v>
      </c>
      <c r="V10" s="22" t="s">
        <v>68</v>
      </c>
      <c r="W10" s="22">
        <v>1</v>
      </c>
      <c r="X10" s="22">
        <v>1</v>
      </c>
      <c r="Y10" s="22">
        <v>1</v>
      </c>
      <c r="Z10" s="22">
        <v>1</v>
      </c>
      <c r="AA10" s="22" t="s">
        <v>68</v>
      </c>
      <c r="AB10" s="22" t="s">
        <v>68</v>
      </c>
      <c r="AC10" s="22">
        <v>1</v>
      </c>
      <c r="AD10" s="22" t="s">
        <v>68</v>
      </c>
      <c r="AE10" s="72" t="s">
        <v>68</v>
      </c>
      <c r="AF10" s="72" t="s">
        <v>68</v>
      </c>
      <c r="AG10" s="22"/>
      <c r="AH10" s="22">
        <v>1</v>
      </c>
      <c r="AI10" s="22">
        <v>1</v>
      </c>
      <c r="AJ10" s="22">
        <v>1</v>
      </c>
      <c r="AK10" s="22"/>
      <c r="AL10" s="22">
        <v>1</v>
      </c>
      <c r="AM10" s="140">
        <v>1</v>
      </c>
      <c r="AN10" s="22">
        <v>1</v>
      </c>
      <c r="AO10" s="22">
        <v>1</v>
      </c>
      <c r="AP10" s="22">
        <v>1</v>
      </c>
      <c r="AR10" s="86"/>
      <c r="AS10" s="86"/>
      <c r="AT10" s="41"/>
      <c r="AU10" s="67"/>
    </row>
    <row r="11" spans="1:47" s="23" customFormat="1" hidden="1" x14ac:dyDescent="0.3">
      <c r="A11" s="88" t="s">
        <v>51</v>
      </c>
      <c r="B11" s="8"/>
      <c r="C11" s="22" t="s">
        <v>29</v>
      </c>
      <c r="D11" s="20" t="s">
        <v>29</v>
      </c>
      <c r="E11" s="22" t="s">
        <v>29</v>
      </c>
      <c r="F11" s="22" t="s">
        <v>29</v>
      </c>
      <c r="G11" s="22" t="s">
        <v>29</v>
      </c>
      <c r="H11" s="25" t="s">
        <v>29</v>
      </c>
      <c r="I11" s="72" t="s">
        <v>29</v>
      </c>
      <c r="J11" s="72" t="s">
        <v>73</v>
      </c>
      <c r="K11" s="22"/>
      <c r="L11" s="22" t="s">
        <v>29</v>
      </c>
      <c r="M11" s="22" t="s">
        <v>73</v>
      </c>
      <c r="N11" s="25" t="s">
        <v>73</v>
      </c>
      <c r="O11" s="22" t="s">
        <v>29</v>
      </c>
      <c r="P11" s="22"/>
      <c r="Q11" s="22" t="s">
        <v>29</v>
      </c>
      <c r="R11" s="22" t="s">
        <v>73</v>
      </c>
      <c r="S11" s="22" t="s">
        <v>73</v>
      </c>
      <c r="T11" s="22"/>
      <c r="U11" s="72" t="s">
        <v>29</v>
      </c>
      <c r="V11" s="22" t="s">
        <v>73</v>
      </c>
      <c r="W11" s="22" t="s">
        <v>29</v>
      </c>
      <c r="X11" s="22" t="s">
        <v>29</v>
      </c>
      <c r="Y11" s="22" t="s">
        <v>73</v>
      </c>
      <c r="Z11" s="22" t="s">
        <v>29</v>
      </c>
      <c r="AA11" s="22" t="s">
        <v>29</v>
      </c>
      <c r="AB11" s="22"/>
      <c r="AC11" s="22" t="s">
        <v>29</v>
      </c>
      <c r="AD11" s="22" t="s">
        <v>29</v>
      </c>
      <c r="AE11" s="72" t="s">
        <v>73</v>
      </c>
      <c r="AF11" s="72" t="s">
        <v>73</v>
      </c>
      <c r="AG11" s="22"/>
      <c r="AH11" s="22" t="s">
        <v>29</v>
      </c>
      <c r="AI11" s="22" t="s">
        <v>29</v>
      </c>
      <c r="AJ11" s="22" t="s">
        <v>29</v>
      </c>
      <c r="AK11" s="22"/>
      <c r="AL11" s="22" t="s">
        <v>29</v>
      </c>
      <c r="AM11" s="140" t="s">
        <v>29</v>
      </c>
      <c r="AN11" s="22" t="s">
        <v>29</v>
      </c>
      <c r="AO11" s="22" t="s">
        <v>29</v>
      </c>
      <c r="AP11" s="22" t="s">
        <v>29</v>
      </c>
      <c r="AR11" s="86"/>
      <c r="AS11" s="86"/>
      <c r="AT11" s="41"/>
      <c r="AU11" s="67"/>
    </row>
    <row r="12" spans="1:47" s="23" customFormat="1" x14ac:dyDescent="0.3">
      <c r="A12" s="88" t="s">
        <v>65</v>
      </c>
      <c r="B12" s="8"/>
      <c r="C12" s="22" t="s">
        <v>73</v>
      </c>
      <c r="D12" s="20" t="s">
        <v>29</v>
      </c>
      <c r="E12" s="22" t="s">
        <v>73</v>
      </c>
      <c r="F12" s="22" t="s">
        <v>73</v>
      </c>
      <c r="G12" s="22" t="s">
        <v>73</v>
      </c>
      <c r="H12" s="22" t="s">
        <v>29</v>
      </c>
      <c r="I12" s="72" t="s">
        <v>29</v>
      </c>
      <c r="J12" s="72" t="s">
        <v>29</v>
      </c>
      <c r="K12" s="22"/>
      <c r="L12" s="22" t="s">
        <v>29</v>
      </c>
      <c r="M12" s="22" t="s">
        <v>29</v>
      </c>
      <c r="N12" s="22" t="s">
        <v>29</v>
      </c>
      <c r="O12" s="22" t="s">
        <v>29</v>
      </c>
      <c r="P12" s="22"/>
      <c r="Q12" s="22" t="s">
        <v>29</v>
      </c>
      <c r="R12" s="22" t="s">
        <v>29</v>
      </c>
      <c r="S12" s="22" t="s">
        <v>29</v>
      </c>
      <c r="T12" s="22"/>
      <c r="U12" s="72" t="s">
        <v>29</v>
      </c>
      <c r="V12" s="22" t="s">
        <v>29</v>
      </c>
      <c r="W12" s="22" t="s">
        <v>29</v>
      </c>
      <c r="X12" s="22" t="s">
        <v>29</v>
      </c>
      <c r="Y12" s="22" t="s">
        <v>29</v>
      </c>
      <c r="Z12" s="22" t="s">
        <v>29</v>
      </c>
      <c r="AA12" s="22" t="s">
        <v>29</v>
      </c>
      <c r="AB12" s="22" t="s">
        <v>29</v>
      </c>
      <c r="AC12" s="27" t="s">
        <v>66</v>
      </c>
      <c r="AD12" s="22" t="s">
        <v>29</v>
      </c>
      <c r="AE12" s="72" t="s">
        <v>29</v>
      </c>
      <c r="AF12" s="74" t="s">
        <v>66</v>
      </c>
      <c r="AG12" s="22"/>
      <c r="AH12" s="27" t="s">
        <v>66</v>
      </c>
      <c r="AI12" s="27" t="s">
        <v>66</v>
      </c>
      <c r="AJ12" s="27" t="s">
        <v>66</v>
      </c>
      <c r="AK12" s="22"/>
      <c r="AL12" s="22" t="s">
        <v>73</v>
      </c>
      <c r="AM12" s="140" t="s">
        <v>73</v>
      </c>
      <c r="AN12" s="22" t="s">
        <v>73</v>
      </c>
      <c r="AO12" s="22" t="s">
        <v>73</v>
      </c>
      <c r="AP12" s="22" t="s">
        <v>29</v>
      </c>
      <c r="AR12" s="86"/>
      <c r="AS12" s="86"/>
      <c r="AT12" s="41"/>
      <c r="AU12" s="67"/>
    </row>
    <row r="13" spans="1:47" x14ac:dyDescent="0.3">
      <c r="A13" s="88" t="s">
        <v>94</v>
      </c>
      <c r="B13" s="8"/>
      <c r="C13" s="22" t="s">
        <v>73</v>
      </c>
      <c r="D13" s="20" t="s">
        <v>29</v>
      </c>
      <c r="E13" s="22" t="s">
        <v>73</v>
      </c>
      <c r="F13" s="22" t="s">
        <v>73</v>
      </c>
      <c r="G13" s="22" t="s">
        <v>73</v>
      </c>
      <c r="H13" s="22" t="s">
        <v>73</v>
      </c>
      <c r="I13" s="72" t="s">
        <v>29</v>
      </c>
      <c r="J13" s="72" t="s">
        <v>73</v>
      </c>
      <c r="K13" s="22"/>
      <c r="L13" s="22" t="s">
        <v>29</v>
      </c>
      <c r="M13" s="26" t="s">
        <v>112</v>
      </c>
      <c r="N13" s="26" t="s">
        <v>112</v>
      </c>
      <c r="O13" s="22" t="s">
        <v>29</v>
      </c>
      <c r="P13" s="22"/>
      <c r="Q13" s="22" t="s">
        <v>29</v>
      </c>
      <c r="R13" s="26" t="s">
        <v>113</v>
      </c>
      <c r="S13" s="26" t="s">
        <v>113</v>
      </c>
      <c r="T13" s="22"/>
      <c r="U13" s="72" t="s">
        <v>29</v>
      </c>
      <c r="V13" s="26" t="s">
        <v>113</v>
      </c>
      <c r="W13" s="22" t="s">
        <v>29</v>
      </c>
      <c r="X13" s="22" t="s">
        <v>29</v>
      </c>
      <c r="Y13" s="22" t="s">
        <v>123</v>
      </c>
      <c r="Z13" s="22" t="s">
        <v>29</v>
      </c>
      <c r="AA13" s="22" t="s">
        <v>29</v>
      </c>
      <c r="AB13" s="26" t="s">
        <v>114</v>
      </c>
      <c r="AC13" s="26" t="s">
        <v>73</v>
      </c>
      <c r="AD13" s="22" t="s">
        <v>29</v>
      </c>
      <c r="AE13" s="72" t="s">
        <v>73</v>
      </c>
      <c r="AF13" s="72"/>
      <c r="AG13" s="22"/>
      <c r="AH13" s="22"/>
      <c r="AI13" s="22"/>
      <c r="AJ13" s="22"/>
      <c r="AK13" s="22"/>
      <c r="AL13" s="22" t="s">
        <v>73</v>
      </c>
      <c r="AM13" s="140" t="s">
        <v>73</v>
      </c>
      <c r="AN13" s="22" t="s">
        <v>73</v>
      </c>
      <c r="AO13" s="22" t="s">
        <v>73</v>
      </c>
      <c r="AP13" s="22" t="s">
        <v>29</v>
      </c>
      <c r="AT13" s="41"/>
      <c r="AU13" s="67"/>
    </row>
    <row r="14" spans="1:47" hidden="1" x14ac:dyDescent="0.3">
      <c r="A14" s="88" t="s">
        <v>53</v>
      </c>
      <c r="B14" s="8"/>
      <c r="C14" s="22"/>
      <c r="D14" s="20"/>
      <c r="E14" s="52"/>
      <c r="F14" s="22"/>
      <c r="G14" s="22"/>
      <c r="H14" s="22" t="s">
        <v>54</v>
      </c>
      <c r="I14" s="72" t="s">
        <v>54</v>
      </c>
      <c r="J14" s="72" t="s">
        <v>54</v>
      </c>
      <c r="K14" s="22"/>
      <c r="L14" s="22" t="s">
        <v>54</v>
      </c>
      <c r="M14" s="22" t="s">
        <v>54</v>
      </c>
      <c r="N14" s="22" t="s">
        <v>54</v>
      </c>
      <c r="O14" s="22" t="s">
        <v>54</v>
      </c>
      <c r="P14" s="22"/>
      <c r="Q14" s="22" t="s">
        <v>54</v>
      </c>
      <c r="R14" s="22" t="s">
        <v>54</v>
      </c>
      <c r="S14" s="22" t="s">
        <v>54</v>
      </c>
      <c r="T14" s="22"/>
      <c r="U14" s="72" t="s">
        <v>54</v>
      </c>
      <c r="V14" s="22" t="s">
        <v>54</v>
      </c>
      <c r="W14" s="22"/>
      <c r="X14" s="22"/>
      <c r="Y14" s="22"/>
      <c r="Z14" s="22" t="s">
        <v>54</v>
      </c>
      <c r="AA14" s="22" t="s">
        <v>54</v>
      </c>
      <c r="AB14" s="22" t="s">
        <v>54</v>
      </c>
      <c r="AC14" s="22" t="s">
        <v>54</v>
      </c>
      <c r="AD14" s="22" t="s">
        <v>54</v>
      </c>
      <c r="AE14" s="72" t="s">
        <v>54</v>
      </c>
      <c r="AF14" s="72" t="s">
        <v>54</v>
      </c>
      <c r="AG14" s="22"/>
      <c r="AH14" s="22"/>
      <c r="AI14" s="22"/>
      <c r="AJ14" s="22"/>
      <c r="AK14" s="22"/>
      <c r="AL14" s="22"/>
      <c r="AM14" s="140"/>
      <c r="AN14" s="22"/>
      <c r="AO14" s="22"/>
      <c r="AP14" s="22"/>
      <c r="AT14" s="41"/>
      <c r="AU14" s="67"/>
    </row>
    <row r="15" spans="1:47" hidden="1" x14ac:dyDescent="0.3">
      <c r="A15" s="89" t="s">
        <v>4</v>
      </c>
      <c r="B15" s="16"/>
      <c r="C15" s="14"/>
      <c r="D15" s="20"/>
      <c r="E15" s="14"/>
      <c r="F15" s="14"/>
      <c r="G15" s="14"/>
      <c r="H15" s="14" t="s">
        <v>9</v>
      </c>
      <c r="I15" s="31" t="s">
        <v>9</v>
      </c>
      <c r="J15" s="31" t="s">
        <v>9</v>
      </c>
      <c r="K15" s="14"/>
      <c r="L15" s="14" t="s">
        <v>9</v>
      </c>
      <c r="M15" s="14" t="s">
        <v>9</v>
      </c>
      <c r="N15" s="14" t="s">
        <v>9</v>
      </c>
      <c r="O15" s="14" t="s">
        <v>9</v>
      </c>
      <c r="P15" s="14"/>
      <c r="Q15" s="14" t="s">
        <v>9</v>
      </c>
      <c r="R15" s="14" t="s">
        <v>9</v>
      </c>
      <c r="S15" s="14" t="s">
        <v>9</v>
      </c>
      <c r="T15" s="14"/>
      <c r="U15" s="31" t="s">
        <v>9</v>
      </c>
      <c r="V15" s="14" t="s">
        <v>9</v>
      </c>
      <c r="W15" s="14" t="s">
        <v>9</v>
      </c>
      <c r="X15" s="14" t="s">
        <v>9</v>
      </c>
      <c r="Y15" s="14" t="s">
        <v>9</v>
      </c>
      <c r="Z15" s="14" t="s">
        <v>9</v>
      </c>
      <c r="AA15" s="14" t="s">
        <v>9</v>
      </c>
      <c r="AB15" s="14" t="s">
        <v>9</v>
      </c>
      <c r="AC15" s="14" t="s">
        <v>9</v>
      </c>
      <c r="AD15" s="14" t="s">
        <v>9</v>
      </c>
      <c r="AE15" s="31" t="s">
        <v>9</v>
      </c>
      <c r="AF15" s="31" t="s">
        <v>9</v>
      </c>
      <c r="AG15" s="14"/>
      <c r="AH15" s="14" t="s">
        <v>38</v>
      </c>
      <c r="AI15" s="14" t="s">
        <v>9</v>
      </c>
      <c r="AJ15" s="14" t="s">
        <v>9</v>
      </c>
      <c r="AK15" s="14"/>
      <c r="AL15" s="14" t="s">
        <v>9</v>
      </c>
      <c r="AM15" s="141" t="s">
        <v>9</v>
      </c>
      <c r="AN15" s="14" t="s">
        <v>9</v>
      </c>
      <c r="AO15" s="14" t="s">
        <v>9</v>
      </c>
      <c r="AP15" s="14" t="s">
        <v>9</v>
      </c>
      <c r="AT15" s="41"/>
      <c r="AU15" s="67"/>
    </row>
    <row r="16" spans="1:47" hidden="1" x14ac:dyDescent="0.3">
      <c r="A16" s="89" t="s">
        <v>6</v>
      </c>
      <c r="B16" s="16"/>
      <c r="C16" s="14"/>
      <c r="D16" s="20"/>
      <c r="E16" s="14"/>
      <c r="F16" s="14"/>
      <c r="G16" s="14"/>
      <c r="H16" s="14" t="s">
        <v>9</v>
      </c>
      <c r="I16" s="31" t="s">
        <v>9</v>
      </c>
      <c r="J16" s="31" t="s">
        <v>9</v>
      </c>
      <c r="K16" s="14"/>
      <c r="L16" s="14" t="s">
        <v>9</v>
      </c>
      <c r="M16" s="14" t="s">
        <v>9</v>
      </c>
      <c r="N16" s="14" t="s">
        <v>9</v>
      </c>
      <c r="O16" s="29" t="s">
        <v>132</v>
      </c>
      <c r="P16" s="14"/>
      <c r="Q16" s="14" t="s">
        <v>9</v>
      </c>
      <c r="R16" s="14" t="s">
        <v>9</v>
      </c>
      <c r="S16" s="14" t="s">
        <v>9</v>
      </c>
      <c r="T16" s="14"/>
      <c r="U16" s="31" t="s">
        <v>9</v>
      </c>
      <c r="V16" s="14" t="s">
        <v>9</v>
      </c>
      <c r="W16" s="14" t="s">
        <v>9</v>
      </c>
      <c r="X16" s="14" t="s">
        <v>9</v>
      </c>
      <c r="Y16" s="14" t="s">
        <v>9</v>
      </c>
      <c r="Z16" s="14" t="s">
        <v>9</v>
      </c>
      <c r="AA16" s="14" t="s">
        <v>9</v>
      </c>
      <c r="AB16" s="14" t="s">
        <v>9</v>
      </c>
      <c r="AC16" s="30" t="s">
        <v>133</v>
      </c>
      <c r="AD16" s="16" t="s">
        <v>110</v>
      </c>
      <c r="AE16" s="31" t="s">
        <v>9</v>
      </c>
      <c r="AF16" s="31" t="s">
        <v>9</v>
      </c>
      <c r="AG16" s="19"/>
      <c r="AH16" s="16" t="s">
        <v>38</v>
      </c>
      <c r="AI16" s="16" t="s">
        <v>9</v>
      </c>
      <c r="AJ16" s="16" t="s">
        <v>9</v>
      </c>
      <c r="AK16" s="19"/>
      <c r="AL16" s="16" t="s">
        <v>110</v>
      </c>
      <c r="AM16" s="136" t="s">
        <v>9</v>
      </c>
      <c r="AN16" s="16" t="s">
        <v>110</v>
      </c>
      <c r="AO16" s="16" t="s">
        <v>9</v>
      </c>
      <c r="AP16" s="16" t="s">
        <v>9</v>
      </c>
      <c r="AT16" s="41"/>
      <c r="AU16" s="67"/>
    </row>
    <row r="17" spans="1:47" ht="72" hidden="1" x14ac:dyDescent="0.3">
      <c r="A17" s="89" t="s">
        <v>5</v>
      </c>
      <c r="B17" s="16"/>
      <c r="C17" s="14"/>
      <c r="D17" s="20"/>
      <c r="E17" s="14"/>
      <c r="F17" s="14"/>
      <c r="G17" s="14"/>
      <c r="H17" s="14"/>
      <c r="I17" s="31"/>
      <c r="J17" s="31"/>
      <c r="K17" s="14"/>
      <c r="L17" s="14"/>
      <c r="M17" s="14"/>
      <c r="N17" s="34" t="s">
        <v>97</v>
      </c>
      <c r="O17" s="37" t="s">
        <v>170</v>
      </c>
      <c r="P17" s="14"/>
      <c r="Q17" s="14"/>
      <c r="R17" s="14"/>
      <c r="S17" s="14"/>
      <c r="T17" s="14"/>
      <c r="U17" s="31"/>
      <c r="V17" s="14"/>
      <c r="W17" s="14" t="s">
        <v>99</v>
      </c>
      <c r="X17" s="14"/>
      <c r="Y17" s="14" t="s">
        <v>99</v>
      </c>
      <c r="Z17" s="14"/>
      <c r="AA17" s="14"/>
      <c r="AB17" s="14"/>
      <c r="AC17" s="14"/>
      <c r="AD17" s="19"/>
      <c r="AE17" s="31"/>
      <c r="AF17" s="31"/>
      <c r="AG17" s="19"/>
      <c r="AH17" s="19"/>
      <c r="AI17" s="19"/>
      <c r="AJ17" s="19"/>
      <c r="AK17" s="19"/>
      <c r="AL17" s="14"/>
      <c r="AM17" s="141"/>
      <c r="AN17" s="14"/>
      <c r="AO17" s="31" t="s">
        <v>70</v>
      </c>
      <c r="AP17" s="31" t="s">
        <v>119</v>
      </c>
      <c r="AT17" s="41"/>
      <c r="AU17" s="67"/>
    </row>
    <row r="18" spans="1:47" hidden="1" x14ac:dyDescent="0.3">
      <c r="A18" s="90" t="s">
        <v>10</v>
      </c>
      <c r="B18" s="45"/>
      <c r="C18" s="32" t="s">
        <v>50</v>
      </c>
      <c r="D18" s="32" t="s">
        <v>50</v>
      </c>
      <c r="E18" s="32" t="s">
        <v>50</v>
      </c>
      <c r="F18" s="53" t="s">
        <v>29</v>
      </c>
      <c r="G18" s="53" t="s">
        <v>29</v>
      </c>
      <c r="H18" s="20" t="s">
        <v>29</v>
      </c>
      <c r="I18" s="38" t="s">
        <v>29</v>
      </c>
      <c r="J18" s="38" t="s">
        <v>29</v>
      </c>
      <c r="K18" s="20" t="s">
        <v>29</v>
      </c>
      <c r="L18" s="20" t="s">
        <v>29</v>
      </c>
      <c r="M18" s="20" t="s">
        <v>29</v>
      </c>
      <c r="N18" s="33" t="s">
        <v>29</v>
      </c>
      <c r="O18" s="20"/>
      <c r="P18" s="20" t="s">
        <v>29</v>
      </c>
      <c r="Q18" s="20" t="s">
        <v>29</v>
      </c>
      <c r="R18" s="20" t="s">
        <v>29</v>
      </c>
      <c r="S18" s="20" t="s">
        <v>29</v>
      </c>
      <c r="T18" s="20" t="s">
        <v>29</v>
      </c>
      <c r="U18" s="38" t="s">
        <v>29</v>
      </c>
      <c r="V18" s="20" t="s">
        <v>29</v>
      </c>
      <c r="W18" s="20" t="s">
        <v>29</v>
      </c>
      <c r="X18" s="20" t="s">
        <v>29</v>
      </c>
      <c r="Y18" s="20" t="s">
        <v>29</v>
      </c>
      <c r="Z18" s="20" t="s">
        <v>29</v>
      </c>
      <c r="AA18" s="20" t="s">
        <v>29</v>
      </c>
      <c r="AB18" s="20" t="s">
        <v>29</v>
      </c>
      <c r="AC18" s="20"/>
      <c r="AD18" s="21"/>
      <c r="AE18" s="38" t="s">
        <v>29</v>
      </c>
      <c r="AF18" s="38" t="s">
        <v>29</v>
      </c>
      <c r="AG18" s="21"/>
      <c r="AH18" s="19"/>
      <c r="AI18" s="19"/>
      <c r="AJ18" s="19"/>
      <c r="AK18" s="21"/>
      <c r="AL18" s="14"/>
      <c r="AM18" s="141"/>
      <c r="AN18" s="14"/>
      <c r="AO18" s="14"/>
      <c r="AP18" s="14"/>
      <c r="AT18" s="41"/>
      <c r="AU18" s="67"/>
    </row>
    <row r="19" spans="1:47" hidden="1" x14ac:dyDescent="0.3">
      <c r="A19" s="91" t="s">
        <v>11</v>
      </c>
      <c r="B19" s="45"/>
      <c r="C19" s="32" t="s">
        <v>50</v>
      </c>
      <c r="D19" s="32" t="s">
        <v>50</v>
      </c>
      <c r="E19" s="32" t="s">
        <v>50</v>
      </c>
      <c r="F19" s="53" t="s">
        <v>29</v>
      </c>
      <c r="G19" s="53" t="s">
        <v>29</v>
      </c>
      <c r="H19" s="14"/>
      <c r="I19" s="31"/>
      <c r="J19" s="31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31"/>
      <c r="V19" s="14"/>
      <c r="W19" s="14"/>
      <c r="X19" s="14"/>
      <c r="Y19" s="14"/>
      <c r="Z19" s="14"/>
      <c r="AA19" s="14"/>
      <c r="AB19" s="14"/>
      <c r="AC19" s="14"/>
      <c r="AD19" s="19"/>
      <c r="AE19" s="31"/>
      <c r="AF19" s="31"/>
      <c r="AG19" s="19"/>
      <c r="AH19" s="19"/>
      <c r="AI19" s="19"/>
      <c r="AJ19" s="19"/>
      <c r="AK19" s="19"/>
      <c r="AL19" s="14"/>
      <c r="AM19" s="141"/>
      <c r="AN19" s="14"/>
      <c r="AO19" s="14"/>
      <c r="AP19" s="14"/>
      <c r="AT19" s="41"/>
      <c r="AU19" s="67"/>
    </row>
    <row r="20" spans="1:47" ht="136.5" hidden="1" customHeight="1" x14ac:dyDescent="0.3">
      <c r="A20" s="89" t="s">
        <v>0</v>
      </c>
      <c r="B20" s="30"/>
      <c r="C20" s="31" t="s">
        <v>181</v>
      </c>
      <c r="D20" s="31" t="s">
        <v>183</v>
      </c>
      <c r="E20" s="31" t="s">
        <v>192</v>
      </c>
      <c r="F20" s="31" t="s">
        <v>190</v>
      </c>
      <c r="G20" s="31" t="s">
        <v>191</v>
      </c>
      <c r="H20" s="31" t="s">
        <v>80</v>
      </c>
      <c r="I20" s="31"/>
      <c r="J20" s="31" t="s">
        <v>81</v>
      </c>
      <c r="K20" s="34" t="s">
        <v>48</v>
      </c>
      <c r="L20" s="31" t="s">
        <v>84</v>
      </c>
      <c r="M20" s="31"/>
      <c r="N20" s="31" t="s">
        <v>85</v>
      </c>
      <c r="O20" s="31" t="s">
        <v>117</v>
      </c>
      <c r="P20" s="34" t="s">
        <v>48</v>
      </c>
      <c r="R20" s="31"/>
      <c r="S20" s="31"/>
      <c r="T20" s="31"/>
      <c r="U20" s="31"/>
      <c r="V20" s="31"/>
      <c r="W20" s="31"/>
      <c r="X20" s="31" t="s">
        <v>213</v>
      </c>
      <c r="Y20" s="31"/>
      <c r="Z20" s="31"/>
      <c r="AA20" s="34" t="s">
        <v>64</v>
      </c>
      <c r="AB20" s="31" t="s">
        <v>30</v>
      </c>
      <c r="AC20" s="34" t="s">
        <v>89</v>
      </c>
      <c r="AD20" s="34" t="s">
        <v>93</v>
      </c>
      <c r="AE20" s="31" t="s">
        <v>28</v>
      </c>
      <c r="AF20" s="31" t="s">
        <v>26</v>
      </c>
      <c r="AG20" s="30" t="s">
        <v>72</v>
      </c>
      <c r="AH20" s="36" t="s">
        <v>71</v>
      </c>
      <c r="AI20" s="30" t="s">
        <v>46</v>
      </c>
      <c r="AJ20" s="30" t="s">
        <v>47</v>
      </c>
      <c r="AK20" s="30" t="s">
        <v>72</v>
      </c>
      <c r="AL20" s="35" t="s">
        <v>111</v>
      </c>
      <c r="AM20" s="142" t="s">
        <v>111</v>
      </c>
      <c r="AN20" s="35" t="s">
        <v>111</v>
      </c>
      <c r="AO20" s="35" t="s">
        <v>111</v>
      </c>
      <c r="AP20" s="36" t="s">
        <v>120</v>
      </c>
      <c r="AT20" s="41"/>
      <c r="AU20" s="67"/>
    </row>
    <row r="21" spans="1:47" ht="49.5" hidden="1" customHeight="1" x14ac:dyDescent="0.3">
      <c r="A21" s="89" t="s">
        <v>193</v>
      </c>
      <c r="B21" s="30"/>
      <c r="C21" s="31"/>
      <c r="D21" s="31"/>
      <c r="E21" s="59" t="s">
        <v>199</v>
      </c>
      <c r="F21" s="31"/>
      <c r="G21" s="31"/>
      <c r="H21" s="31"/>
      <c r="I21" s="31"/>
      <c r="J21" s="59" t="s">
        <v>202</v>
      </c>
      <c r="K21" s="34"/>
      <c r="L21" s="31"/>
      <c r="M21" s="59" t="s">
        <v>197</v>
      </c>
      <c r="N21" s="59" t="s">
        <v>197</v>
      </c>
      <c r="O21" s="31"/>
      <c r="P21" s="34"/>
      <c r="Q21" s="31" t="s">
        <v>212</v>
      </c>
      <c r="R21" s="59" t="s">
        <v>198</v>
      </c>
      <c r="S21" s="59" t="s">
        <v>198</v>
      </c>
      <c r="T21" s="31"/>
      <c r="U21" s="31"/>
      <c r="V21" s="59" t="s">
        <v>198</v>
      </c>
      <c r="W21" s="31"/>
      <c r="X21" s="31"/>
      <c r="Y21" s="31"/>
      <c r="Z21" s="31"/>
      <c r="AA21" s="59" t="s">
        <v>208</v>
      </c>
      <c r="AB21" s="59" t="s">
        <v>207</v>
      </c>
      <c r="AC21" s="34"/>
      <c r="AD21" s="34" t="s">
        <v>209</v>
      </c>
      <c r="AE21" s="59" t="s">
        <v>210</v>
      </c>
      <c r="AF21" s="59" t="s">
        <v>198</v>
      </c>
      <c r="AG21" s="30"/>
      <c r="AH21" s="36"/>
      <c r="AI21" s="59" t="s">
        <v>200</v>
      </c>
      <c r="AJ21" s="59" t="s">
        <v>201</v>
      </c>
      <c r="AK21" s="30"/>
      <c r="AL21" s="35"/>
      <c r="AM21" s="142"/>
      <c r="AN21" s="35"/>
      <c r="AO21" s="35"/>
      <c r="AP21" s="36"/>
      <c r="AR21" s="87" t="s">
        <v>211</v>
      </c>
      <c r="AT21" s="41"/>
      <c r="AU21" s="67"/>
    </row>
    <row r="22" spans="1:47" s="40" customFormat="1" ht="15" customHeight="1" x14ac:dyDescent="0.3">
      <c r="A22" s="92"/>
      <c r="B22" s="30"/>
      <c r="C22" s="3"/>
      <c r="D22" s="39" t="s">
        <v>173</v>
      </c>
      <c r="E22" s="3"/>
      <c r="F22" s="83"/>
      <c r="G22" s="83"/>
      <c r="H22" s="66" t="str">
        <f>IF(ISBLANK(Projektmeldung!$D$16),"ANGABE FEHLT",Projektmeldung!$D$16)</f>
        <v>[yes / no / unknown / name of the collaborative project]</v>
      </c>
      <c r="I22" s="66" t="str">
        <f>IF(ISBLANK(Projektmeldung!$D$30),"ANGABE FEHLT",Projektmeldung!$D$30)</f>
        <v>[Contents, tasks, goals]</v>
      </c>
      <c r="J22" s="66" t="str">
        <f>IF(ISBLANK(Projektmeldung!$D$36),"Nicht vorhanden",Projektmeldung!$D$36)</f>
        <v>[Long project description or Link]</v>
      </c>
      <c r="K22" s="30"/>
      <c r="L22" s="66" t="str">
        <f>IF(ISBLANK(Projektmeldung!$D$18),"ANGABE FEHLT",Projektmeldung!$D$18)</f>
        <v>[Institution / Company]</v>
      </c>
      <c r="M22" s="93" t="e">
        <f>IF(Projektmeldung!#REF!="x","Informationen nicht verfügbar",Projektmeldung!#REF!)</f>
        <v>#REF!</v>
      </c>
      <c r="N22" s="61" t="str">
        <f>IF(Projektmeldung!$I$32="x","Informationen nicht verfügbar",Projektmeldung!$D$32)</f>
        <v>[Which technology providers are directly involved in the project?]</v>
      </c>
      <c r="O22" s="55">
        <f>IF(Projektmeldung!$K$34="x",4,IF(Projektmeldung!$I$34="x",3,IF(Projektmeldung!$G$34="x",2,1)))</f>
        <v>1</v>
      </c>
      <c r="P22" s="31" t="e">
        <f>IF(Projektmeldung!#REF!="x","Information nicht verfügbar","")</f>
        <v>#REF!</v>
      </c>
      <c r="Q22" s="55" t="e">
        <f>IF(Projektmeldung!#REF!="x",1,0)</f>
        <v>#REF!</v>
      </c>
      <c r="R22" s="54" t="e">
        <f>IF(ISBLANK(Projektmeldung!#REF!),"Informationen nicht verfügbar",Projektmeldung!#REF!)</f>
        <v>#REF!</v>
      </c>
      <c r="S22" s="54" t="e">
        <f>IF(ISBLANK(Projektmeldung!#REF!),"Informationen nicht verfügbar",Projektmeldung!#REF!)</f>
        <v>#REF!</v>
      </c>
      <c r="T22" s="30"/>
      <c r="U22" s="79">
        <f>IF(Projektmeldung!$I$31="x","Informationen nicht verfügbar",Projektmeldung!$E$31)</f>
        <v>0</v>
      </c>
      <c r="V22" s="54" t="e">
        <f>IF(Projektmeldung!#REF!="x","-",IF(Projektmeldung!#REF!="x","Suche in SPALTE S",Projektmeldung!#REF!))</f>
        <v>#REF!</v>
      </c>
      <c r="W22" s="66" t="str">
        <f>IF(ISBLANK(Projektmeldung!$D$17),"ANGABE FEHLT",Projektmeldung!$D$17)</f>
        <v>[(expected) year / unknown]</v>
      </c>
      <c r="X22" s="55"/>
      <c r="Y22" s="66" t="e">
        <f>IF(ISBLANK(Projektmeldung!#REF!),"ANGABE FEHLT",Projektmeldung!#REF!)</f>
        <v>#REF!</v>
      </c>
      <c r="Z22" s="55" t="e">
        <f>IF(Projektmeldung!#REF!="x",1,0)</f>
        <v>#REF!</v>
      </c>
      <c r="AA22" s="66" t="str">
        <f>IF(ISBLANK(Projektmeldung!$E$22),"ANGABE FEHLT",CONCATENATE(Projektmeldung!$E$22,", ",Projektmeldung!$E$23))</f>
        <v>ANGABE FEHLT</v>
      </c>
      <c r="AB22" s="85" t="e">
        <f>IF(Projektmeldung!#REF!="x",Projektmeldung!#REF!,IF(ISBLANK(Projektmeldung!#REF!),"ANGABE FEHLT",Projektmeldung!#REF!))</f>
        <v>#REF!</v>
      </c>
      <c r="AC22" s="85"/>
      <c r="AD22" s="55"/>
      <c r="AE22" s="78" t="e">
        <f>IF(Projektmeldung!#REF!="x","pdf verfügbar","kein pdf")</f>
        <v>#REF!</v>
      </c>
      <c r="AF22" s="55" t="str">
        <f>Projektmeldung!$D$37</f>
        <v>[Corresponding links]</v>
      </c>
      <c r="AG22" s="31"/>
      <c r="AH22" s="42" t="str">
        <f>IF(ISBLANK(Projektmeldung!$E$35),"EPSG3857",Projektmeldung!$E$35)</f>
        <v>EPSG3857</v>
      </c>
      <c r="AI22" s="77">
        <f>Projektmeldung!$G$35</f>
        <v>0</v>
      </c>
      <c r="AJ22" s="77">
        <f>Projektmeldung!$I$35</f>
        <v>0</v>
      </c>
      <c r="AK22" s="31"/>
      <c r="AL22" s="18" t="e">
        <f>Projektmeldung!#REF!</f>
        <v>#REF!</v>
      </c>
      <c r="AM22" s="143" t="e">
        <f>Projektmeldung!#REF!</f>
        <v>#REF!</v>
      </c>
      <c r="AN22" s="42"/>
      <c r="AO22" s="56"/>
      <c r="AP22" s="56"/>
      <c r="AR22" s="78"/>
      <c r="AS22" s="78"/>
      <c r="AT22" s="54"/>
      <c r="AU22" s="111"/>
    </row>
    <row r="23" spans="1:47" s="40" customFormat="1" ht="15" customHeight="1" x14ac:dyDescent="0.3">
      <c r="A23" s="92"/>
      <c r="B23" s="30"/>
      <c r="C23" s="3"/>
      <c r="D23" s="39" t="s">
        <v>174</v>
      </c>
      <c r="E23" s="3"/>
      <c r="F23" s="83"/>
      <c r="G23" s="83"/>
      <c r="H23" s="66" t="e">
        <f>IF(ISBLANK(#REF!),"ANGABE FEHLT",#REF!)</f>
        <v>#REF!</v>
      </c>
      <c r="I23" s="66" t="e">
        <f>IF(ISBLANK(#REF!),"ANGABE FEHLT",#REF!)</f>
        <v>#REF!</v>
      </c>
      <c r="J23" s="66" t="e">
        <f>IF(ISBLANK(#REF!),"Nicht vorhanden",#REF!)</f>
        <v>#REF!</v>
      </c>
      <c r="K23" s="30"/>
      <c r="L23" s="66" t="e">
        <f>IF(ISBLANK(#REF!),"ANGABE FEHLT",#REF!)</f>
        <v>#REF!</v>
      </c>
      <c r="M23" s="93" t="e">
        <f>IF(#REF!="x","Informationen nicht verfügbar",#REF!)</f>
        <v>#REF!</v>
      </c>
      <c r="N23" s="61" t="e">
        <f>IF(#REF!="x","Informationen nicht verfügbar",#REF!)</f>
        <v>#REF!</v>
      </c>
      <c r="O23" s="55" t="e">
        <f>IF(#REF!="x",4,IF(#REF!="x",3,IF(#REF!="x",2,1)))</f>
        <v>#REF!</v>
      </c>
      <c r="P23" s="31" t="e">
        <f>IF(Projektmeldung!#REF!="x","Information nicht verfügbar","")</f>
        <v>#REF!</v>
      </c>
      <c r="Q23" s="55" t="e">
        <f>IF(#REF!="x",1,0)</f>
        <v>#REF!</v>
      </c>
      <c r="R23" s="54" t="e">
        <f>IF(ISBLANK(#REF!),"Informationen nicht verfügbar",#REF!)</f>
        <v>#REF!</v>
      </c>
      <c r="S23" s="54" t="e">
        <f>IF(ISBLANK(#REF!),"Informationen nicht verfügbar",#REF!)</f>
        <v>#REF!</v>
      </c>
      <c r="T23" s="30"/>
      <c r="U23" s="79" t="e">
        <f>IF(#REF!="x","Informationen nicht verfügbar",#REF!)</f>
        <v>#REF!</v>
      </c>
      <c r="V23" s="54" t="e">
        <f>IF(#REF!="x","-",IF(#REF!="x","Suche in SPALTE S",#REF!))</f>
        <v>#REF!</v>
      </c>
      <c r="W23" s="66" t="e">
        <f>IF(ISBLANK(#REF!),"ANGABE FEHLT",#REF!)</f>
        <v>#REF!</v>
      </c>
      <c r="X23" s="55"/>
      <c r="Y23" s="66" t="e">
        <f>IF(ISBLANK(#REF!),"ANGABE FEHLT",#REF!)</f>
        <v>#REF!</v>
      </c>
      <c r="Z23" s="55" t="e">
        <f>IF(#REF!="x",1,0)</f>
        <v>#REF!</v>
      </c>
      <c r="AA23" s="66" t="e">
        <f>IF(ISBLANK(#REF!),"ANGABE FEHLT",CONCATENATE(#REF!,", ",#REF!))</f>
        <v>#REF!</v>
      </c>
      <c r="AB23" s="85" t="e">
        <f>IF(#REF!="x",#REF!,IF(ISBLANK(#REF!),"ANGABE FEHLT",#REF!))</f>
        <v>#REF!</v>
      </c>
      <c r="AC23" s="85"/>
      <c r="AD23" s="55"/>
      <c r="AE23" s="78" t="e">
        <f>IF(#REF!="x","pdf verfügbar","kein pdf")</f>
        <v>#REF!</v>
      </c>
      <c r="AF23" s="55" t="e">
        <f>#REF!</f>
        <v>#REF!</v>
      </c>
      <c r="AG23" s="31"/>
      <c r="AH23" s="42" t="e">
        <f>IF(ISBLANK(#REF!),"EPSG3857",#REF!)</f>
        <v>#REF!</v>
      </c>
      <c r="AI23" s="77" t="e">
        <f>#REF!</f>
        <v>#REF!</v>
      </c>
      <c r="AJ23" s="77" t="e">
        <f>#REF!</f>
        <v>#REF!</v>
      </c>
      <c r="AK23" s="31"/>
      <c r="AL23" s="18" t="e">
        <f>#REF!</f>
        <v>#REF!</v>
      </c>
      <c r="AM23" s="143" t="e">
        <f>#REF!</f>
        <v>#REF!</v>
      </c>
      <c r="AN23" s="42"/>
      <c r="AO23" s="56"/>
      <c r="AP23" s="56"/>
      <c r="AR23" s="78"/>
      <c r="AS23" s="78"/>
      <c r="AT23" s="54"/>
      <c r="AU23" s="111"/>
    </row>
    <row r="24" spans="1:47" s="40" customFormat="1" ht="15" customHeight="1" x14ac:dyDescent="0.3">
      <c r="A24" s="92"/>
      <c r="B24" s="30"/>
      <c r="C24" s="3"/>
      <c r="D24" s="39" t="s">
        <v>173</v>
      </c>
      <c r="E24" s="3"/>
      <c r="F24" s="83"/>
      <c r="G24" s="83"/>
      <c r="H24" s="66" t="e">
        <f>IF(ISBLANK(#REF!),"ANGABE FEHLT",#REF!)</f>
        <v>#REF!</v>
      </c>
      <c r="I24" s="66" t="e">
        <f>IF(ISBLANK(#REF!),"ANGABE FEHLT",#REF!)</f>
        <v>#REF!</v>
      </c>
      <c r="J24" s="66" t="e">
        <f>IF(ISBLANK(#REF!),"Nicht vorhanden",#REF!)</f>
        <v>#REF!</v>
      </c>
      <c r="K24" s="30"/>
      <c r="L24" s="66" t="e">
        <f>IF(ISBLANK(#REF!),"ANGABE FEHLT",#REF!)</f>
        <v>#REF!</v>
      </c>
      <c r="M24" s="93" t="e">
        <f>IF(#REF!="x","Informationen nicht verfügbar",#REF!)</f>
        <v>#REF!</v>
      </c>
      <c r="N24" s="61" t="e">
        <f>IF(#REF!="x","Informationen nicht verfügbar",#REF!)</f>
        <v>#REF!</v>
      </c>
      <c r="O24" s="55" t="e">
        <f>IF(#REF!="x",4,IF(#REF!="x",3,IF(#REF!="x",2,1)))</f>
        <v>#REF!</v>
      </c>
      <c r="P24" s="31" t="e">
        <f>IF(Projektmeldung!#REF!="x","Information nicht verfügbar","")</f>
        <v>#REF!</v>
      </c>
      <c r="Q24" s="55" t="e">
        <f>IF(#REF!="x",1,0)</f>
        <v>#REF!</v>
      </c>
      <c r="R24" s="54" t="e">
        <f>IF(ISBLANK(#REF!),"Informationen nicht verfügbar",#REF!)</f>
        <v>#REF!</v>
      </c>
      <c r="S24" s="54" t="e">
        <f>IF(ISBLANK(#REF!),"Informationen nicht verfügbar",#REF!)</f>
        <v>#REF!</v>
      </c>
      <c r="T24" s="30"/>
      <c r="U24" s="79" t="e">
        <f>IF(#REF!="x","Informationen nicht verfügbar",#REF!)</f>
        <v>#REF!</v>
      </c>
      <c r="V24" s="54" t="e">
        <f>IF(#REF!="x","-",IF(#REF!="x","Suche in SPALTE S",#REF!))</f>
        <v>#REF!</v>
      </c>
      <c r="W24" s="66" t="e">
        <f>IF(ISBLANK(#REF!),"ANGABE FEHLT",#REF!)</f>
        <v>#REF!</v>
      </c>
      <c r="X24" s="55"/>
      <c r="Y24" s="66" t="e">
        <f>IF(ISBLANK(#REF!),"ANGABE FEHLT",#REF!)</f>
        <v>#REF!</v>
      </c>
      <c r="Z24" s="55" t="e">
        <f>IF(#REF!="x",1,0)</f>
        <v>#REF!</v>
      </c>
      <c r="AA24" s="66" t="e">
        <f>IF(ISBLANK(#REF!),"ANGABE FEHLT",CONCATENATE(#REF!,", ",#REF!))</f>
        <v>#REF!</v>
      </c>
      <c r="AB24" s="85" t="e">
        <f>IF(#REF!="x",#REF!,IF(ISBLANK(#REF!),"ANGABE FEHLT",#REF!))</f>
        <v>#REF!</v>
      </c>
      <c r="AC24" s="85"/>
      <c r="AD24" s="55"/>
      <c r="AE24" s="78" t="e">
        <f>IF(#REF!="x","pdf verfügbar","kein pdf")</f>
        <v>#REF!</v>
      </c>
      <c r="AF24" s="55" t="e">
        <f>#REF!</f>
        <v>#REF!</v>
      </c>
      <c r="AG24" s="31"/>
      <c r="AH24" s="42" t="e">
        <f>IF(ISBLANK(#REF!),"EPSG3857",#REF!)</f>
        <v>#REF!</v>
      </c>
      <c r="AI24" s="77" t="e">
        <f>#REF!</f>
        <v>#REF!</v>
      </c>
      <c r="AJ24" s="77" t="e">
        <f>#REF!</f>
        <v>#REF!</v>
      </c>
      <c r="AK24" s="31"/>
      <c r="AL24" s="18" t="e">
        <f>#REF!</f>
        <v>#REF!</v>
      </c>
      <c r="AM24" s="143" t="e">
        <f>#REF!</f>
        <v>#REF!</v>
      </c>
      <c r="AN24" s="42"/>
      <c r="AO24" s="56"/>
      <c r="AP24" s="56"/>
      <c r="AR24" s="78"/>
      <c r="AS24" s="78"/>
      <c r="AT24" s="54"/>
      <c r="AU24" s="111"/>
    </row>
    <row r="25" spans="1:47" s="40" customFormat="1" ht="15" customHeight="1" x14ac:dyDescent="0.3">
      <c r="A25" s="92"/>
      <c r="B25" s="30"/>
      <c r="C25" s="3"/>
      <c r="D25" s="39" t="s">
        <v>174</v>
      </c>
      <c r="E25" s="3"/>
      <c r="F25" s="83"/>
      <c r="G25" s="83"/>
      <c r="H25" s="66" t="e">
        <f>IF(ISBLANK(#REF!),"ANGABE FEHLT",#REF!)</f>
        <v>#REF!</v>
      </c>
      <c r="I25" s="66" t="e">
        <f>IF(ISBLANK(#REF!),"ANGABE FEHLT",#REF!)</f>
        <v>#REF!</v>
      </c>
      <c r="J25" s="66" t="e">
        <f>IF(ISBLANK(#REF!),"Nicht vorhanden",#REF!)</f>
        <v>#REF!</v>
      </c>
      <c r="K25" s="30"/>
      <c r="L25" s="66" t="e">
        <f>IF(ISBLANK(#REF!),"ANGABE FEHLT",#REF!)</f>
        <v>#REF!</v>
      </c>
      <c r="M25" s="93" t="e">
        <f>IF(#REF!="x","Informationen nicht verfügbar",#REF!)</f>
        <v>#REF!</v>
      </c>
      <c r="N25" s="61" t="e">
        <f>IF(#REF!="x","Informationen nicht verfügbar",#REF!)</f>
        <v>#REF!</v>
      </c>
      <c r="O25" s="55" t="e">
        <f>IF(#REF!="x",4,IF(#REF!="x",3,IF(#REF!="x",2,1)))</f>
        <v>#REF!</v>
      </c>
      <c r="P25" s="31" t="e">
        <f>IF(Projektmeldung!#REF!="x","Information nicht verfügbar","")</f>
        <v>#REF!</v>
      </c>
      <c r="Q25" s="55" t="e">
        <f>IF(#REF!="x",1,0)</f>
        <v>#REF!</v>
      </c>
      <c r="R25" s="54" t="e">
        <f>IF(ISBLANK(#REF!),"Informationen nicht verfügbar",#REF!)</f>
        <v>#REF!</v>
      </c>
      <c r="S25" s="54" t="e">
        <f>IF(ISBLANK(#REF!),"Informationen nicht verfügbar",#REF!)</f>
        <v>#REF!</v>
      </c>
      <c r="T25" s="30"/>
      <c r="U25" s="79" t="e">
        <f>IF(#REF!="x","Informationen nicht verfügbar",#REF!)</f>
        <v>#REF!</v>
      </c>
      <c r="V25" s="54" t="e">
        <f>IF(#REF!="x","-",IF(#REF!="x","Suche in SPALTE S",#REF!))</f>
        <v>#REF!</v>
      </c>
      <c r="W25" s="66" t="e">
        <f>IF(ISBLANK(#REF!),"ANGABE FEHLT",#REF!)</f>
        <v>#REF!</v>
      </c>
      <c r="X25" s="55"/>
      <c r="Y25" s="66" t="e">
        <f>IF(ISBLANK(#REF!),"ANGABE FEHLT",#REF!)</f>
        <v>#REF!</v>
      </c>
      <c r="Z25" s="55" t="e">
        <f>IF(#REF!="x",1,0)</f>
        <v>#REF!</v>
      </c>
      <c r="AA25" s="66" t="e">
        <f>IF(ISBLANK(#REF!),"ANGABE FEHLT",CONCATENATE(#REF!,", ",#REF!))</f>
        <v>#REF!</v>
      </c>
      <c r="AB25" s="85" t="e">
        <f>IF(#REF!="x",#REF!,IF(ISBLANK(#REF!),"ANGABE FEHLT",#REF!))</f>
        <v>#REF!</v>
      </c>
      <c r="AC25" s="85"/>
      <c r="AD25" s="55"/>
      <c r="AE25" s="78" t="e">
        <f>IF(#REF!="x","pdf verfügbar","kein pdf")</f>
        <v>#REF!</v>
      </c>
      <c r="AF25" s="55" t="e">
        <f>#REF!</f>
        <v>#REF!</v>
      </c>
      <c r="AG25" s="31"/>
      <c r="AH25" s="42" t="e">
        <f>IF(ISBLANK(#REF!),"EPSG3857",#REF!)</f>
        <v>#REF!</v>
      </c>
      <c r="AI25" s="77" t="e">
        <f>#REF!</f>
        <v>#REF!</v>
      </c>
      <c r="AJ25" s="77" t="e">
        <f>#REF!</f>
        <v>#REF!</v>
      </c>
      <c r="AK25" s="31"/>
      <c r="AL25" s="18" t="e">
        <f>#REF!</f>
        <v>#REF!</v>
      </c>
      <c r="AM25" s="143" t="e">
        <f>#REF!</f>
        <v>#REF!</v>
      </c>
      <c r="AN25" s="42"/>
      <c r="AO25" s="56"/>
      <c r="AP25" s="56"/>
      <c r="AR25" s="78"/>
      <c r="AS25" s="78"/>
      <c r="AT25" s="54"/>
      <c r="AU25" s="111"/>
    </row>
    <row r="26" spans="1:47" s="40" customFormat="1" ht="15" customHeight="1" x14ac:dyDescent="0.3">
      <c r="A26" s="92"/>
      <c r="B26" s="30"/>
      <c r="C26" s="3"/>
      <c r="D26" s="39" t="s">
        <v>173</v>
      </c>
      <c r="E26" s="3"/>
      <c r="F26" s="83"/>
      <c r="G26" s="83"/>
      <c r="H26" s="66" t="str">
        <f>IF(ISBLANK('Projekt #5'!$D$6),"ANGABE FEHLT",'Projekt #5'!$D$6)</f>
        <v>ANGABE FEHLT</v>
      </c>
      <c r="I26" s="66" t="str">
        <f>IF(ISBLANK('Projekt #5'!$D$23),"ANGABE FEHLT",'Projekt #5'!$D$23)</f>
        <v>ANGABE FEHLT</v>
      </c>
      <c r="J26" s="66" t="str">
        <f>IF(ISBLANK('Projekt #5'!$D$35),"Nicht vorhanden",'Projekt #5'!$D$35)</f>
        <v>Nicht vorhanden</v>
      </c>
      <c r="K26" s="30"/>
      <c r="L26" s="66" t="str">
        <f>IF(ISBLANK('Projekt #5'!$D$9),"ANGABE FEHLT",'Projekt #5'!$D$9)</f>
        <v>ANGABE FEHLT</v>
      </c>
      <c r="M26" s="93">
        <f>IF('Projekt #5'!$I$10="x","Informationen nicht verfügbar",'Projekt #5'!$D$10)</f>
        <v>0</v>
      </c>
      <c r="N26" s="61">
        <f>IF('Projekt #5'!$I$32="x","Informationen nicht verfügbar",'Projekt #5'!$D$32)</f>
        <v>0</v>
      </c>
      <c r="O26" s="55">
        <f>IF('Projekt #5'!$K$33="x",4,IF('Projekt #5'!$I$33="x",3,IF('Projekt #5'!$G$33="x",2,1)))</f>
        <v>1</v>
      </c>
      <c r="P26" s="31" t="e">
        <f>IF(Projektmeldung!#REF!="x","Information nicht verfügbar","")</f>
        <v>#REF!</v>
      </c>
      <c r="Q26" s="55">
        <f>IF('Projekt #5'!$E$12="x",1,0)</f>
        <v>0</v>
      </c>
      <c r="R26" s="54" t="str">
        <f>IF(ISBLANK('Projekt #5'!$D$13),"Informationen nicht verfügbar",'Projekt #5'!$D$13)</f>
        <v>Informationen nicht verfügbar</v>
      </c>
      <c r="S26" s="54" t="str">
        <f>IF(ISBLANK('Projekt #5'!$E$14),"Informationen nicht verfügbar",'Projekt #5'!$E$14)</f>
        <v>Informationen nicht verfügbar</v>
      </c>
      <c r="T26" s="30"/>
      <c r="U26" s="79">
        <f>IF('Projekt #5'!$I$30="x","Informationen nicht verfügbar",'Projekt #5'!$E$30)</f>
        <v>0</v>
      </c>
      <c r="V26" s="54">
        <f>IF('Projekt #5'!$G$12="x","-",IF('Projekt #5'!$I$14="x","Suche in SPALTE S",'Projekt #5'!$G$14))</f>
        <v>0</v>
      </c>
      <c r="W26" s="66" t="str">
        <f>IF(ISBLANK('Projekt #5'!$D$7),"ANGABE FEHLT",'Projekt #5'!$D$7)</f>
        <v>ANGABE FEHLT</v>
      </c>
      <c r="X26" s="55"/>
      <c r="Y26" s="66" t="str">
        <f>IF(ISBLANK('Projekt #5'!$D$8),"ANGABE FEHLT",'Projekt #5'!$D$8)</f>
        <v>ANGABE FEHLT</v>
      </c>
      <c r="Z26" s="55">
        <f>IF('Projekt #5'!$E$11="x",1,0)</f>
        <v>0</v>
      </c>
      <c r="AA26" s="66" t="str">
        <f>IF(ISBLANK('Projekt #5'!$E$15),"ANGABE FEHLT",CONCATENATE('Projekt #5'!$E$15,", ",'Projekt #5'!$E$16))</f>
        <v>ANGABE FEHLT</v>
      </c>
      <c r="AB26" s="85" t="str">
        <f>IF('Projekt #5'!$E$27="x",'Projekt #5'!$D$26,IF(ISBLANK('Projekt #5'!$J$27),"ANGABE FEHLT",'Projekt #5'!$J$27))</f>
        <v>ANGABE FEHLT</v>
      </c>
      <c r="AC26" s="85"/>
      <c r="AD26" s="55"/>
      <c r="AE26" s="78" t="str">
        <f>IF('Projekt #5'!$I$37="x","pdf verfügbar","kein pdf")</f>
        <v>kein pdf</v>
      </c>
      <c r="AF26" s="55">
        <f>'Projekt #5'!$D$36</f>
        <v>0</v>
      </c>
      <c r="AG26" s="31"/>
      <c r="AH26" s="42" t="str">
        <f>IF(ISBLANK('Projekt #5'!$E$34),"EPSG3857",'Projekt #5'!$E$34)</f>
        <v>EPSG3857</v>
      </c>
      <c r="AI26" s="77">
        <f>'Projekt #5'!$G$34</f>
        <v>0</v>
      </c>
      <c r="AJ26" s="77">
        <f>'Projekt #5'!$I$34</f>
        <v>0</v>
      </c>
      <c r="AK26" s="31"/>
      <c r="AL26" s="18">
        <f>'Projekt #5'!$D$25</f>
        <v>0</v>
      </c>
      <c r="AM26" s="143">
        <f>'Projekt #5'!$D$24</f>
        <v>0</v>
      </c>
      <c r="AN26" s="42"/>
      <c r="AO26" s="56"/>
      <c r="AP26" s="56"/>
      <c r="AR26" s="80"/>
      <c r="AS26" s="80"/>
      <c r="AT26" s="54"/>
      <c r="AU26" s="54"/>
    </row>
    <row r="27" spans="1:47" s="40" customFormat="1" ht="15" customHeight="1" x14ac:dyDescent="0.3">
      <c r="A27" s="92"/>
      <c r="B27" s="30"/>
      <c r="C27" s="3"/>
      <c r="D27" s="39" t="s">
        <v>174</v>
      </c>
      <c r="E27" s="3"/>
      <c r="F27" s="83"/>
      <c r="G27" s="83"/>
      <c r="H27" s="66" t="str">
        <f>IF(ISBLANK('Projekt #6'!$D$6),"ANGABE FEHLT",'Projekt #6'!$D$6)</f>
        <v>ANGABE FEHLT</v>
      </c>
      <c r="I27" s="66" t="str">
        <f>IF(ISBLANK('Projekt #6'!$D$23),"ANGABE FEHLT",'Projekt #6'!$D$23)</f>
        <v>ANGABE FEHLT</v>
      </c>
      <c r="J27" s="66" t="str">
        <f>IF(ISBLANK('Projekt #6'!$D$35),"Nicht vorhanden",'Projekt #6'!$D$35)</f>
        <v>Nicht vorhanden</v>
      </c>
      <c r="K27" s="30"/>
      <c r="L27" s="66" t="str">
        <f>IF(ISBLANK('Projekt #6'!$D$9),"ANGABE FEHLT",'Projekt #6'!$D$9)</f>
        <v>ANGABE FEHLT</v>
      </c>
      <c r="M27" s="93">
        <f>IF('Projekt #6'!$I$10="x","Informationen nicht verfügbar",'Projekt #6'!$D$10)</f>
        <v>0</v>
      </c>
      <c r="N27" s="61">
        <f>IF('Projekt #6'!$I$32="x","Informationen nicht verfügbar",'Projekt #6'!$D$32)</f>
        <v>0</v>
      </c>
      <c r="O27" s="55">
        <f>IF('Projekt #6'!$K$33="x",4,IF('Projekt #6'!$I$33="x",3,IF('Projekt #6'!$G$33="x",2,1)))</f>
        <v>1</v>
      </c>
      <c r="P27" s="31"/>
      <c r="Q27" s="55">
        <f>IF('Projekt #6'!$E$12="x",1,0)</f>
        <v>0</v>
      </c>
      <c r="R27" s="54" t="str">
        <f>IF(ISBLANK('Projekt #6'!$D$13),"Informationen nicht verfügbar",'Projekt #6'!$D$13)</f>
        <v>Informationen nicht verfügbar</v>
      </c>
      <c r="S27" s="54" t="str">
        <f>IF(ISBLANK('Projekt #6'!$E$14),"Informationen nicht verfügbar",'Projekt #6'!$E$14)</f>
        <v>Informationen nicht verfügbar</v>
      </c>
      <c r="T27" s="30"/>
      <c r="U27" s="79">
        <f>IF('Projekt #6'!$I$30="x","Informationen nicht verfügbar",'Projekt #6'!$E$30)</f>
        <v>0</v>
      </c>
      <c r="V27" s="54">
        <f>IF('Projekt #6'!$G$12="x","-",IF('Projekt #6'!$I$14="x","Suche in SPALTE S",'Projekt #6'!$G$14))</f>
        <v>0</v>
      </c>
      <c r="W27" s="66" t="str">
        <f>IF(ISBLANK('Projekt #6'!$D$7),"ANGABE FEHLT",'Projekt #6'!$D$7)</f>
        <v>ANGABE FEHLT</v>
      </c>
      <c r="X27" s="55"/>
      <c r="Y27" s="66" t="str">
        <f>IF(ISBLANK('Projekt #6'!$D$8),"ANGABE FEHLT",'Projekt #6'!$D$8)</f>
        <v>ANGABE FEHLT</v>
      </c>
      <c r="Z27" s="55">
        <f>IF('Projekt #6'!$E$11="x",1,0)</f>
        <v>0</v>
      </c>
      <c r="AA27" s="66" t="str">
        <f>IF(ISBLANK('Projekt #6'!$E$15),"ANGABE FEHLT",CONCATENATE('Projekt #6'!$E$15,", ",'Projekt #6'!$E$16))</f>
        <v>ANGABE FEHLT</v>
      </c>
      <c r="AB27" s="85" t="str">
        <f>IF('Projekt #6'!$E$27="x",'Projekt #6'!$D$26,IF(ISBLANK('Projekt #6'!$J$27),"ANGABE FEHLT",'Projekt #6'!$J$27))</f>
        <v>ANGABE FEHLT</v>
      </c>
      <c r="AC27" s="85"/>
      <c r="AD27" s="55"/>
      <c r="AE27" s="78" t="str">
        <f>IF('Projekt #6'!$I$37="x","pdf verfügbar","kein pdf")</f>
        <v>kein pdf</v>
      </c>
      <c r="AF27" s="55">
        <f>'Projekt #6'!$D$36</f>
        <v>0</v>
      </c>
      <c r="AG27" s="31"/>
      <c r="AH27" s="42" t="str">
        <f>IF(ISBLANK('Projekt #6'!$E$34),"EPSG3857",'Projekt #6'!$E$34)</f>
        <v>EPSG3857</v>
      </c>
      <c r="AI27" s="77">
        <f>'Projekt #6'!$G$34</f>
        <v>0</v>
      </c>
      <c r="AJ27" s="77">
        <f>'Projekt #6'!$I$34</f>
        <v>0</v>
      </c>
      <c r="AK27" s="31"/>
      <c r="AL27" s="18">
        <f>'Projekt #6'!$D$25</f>
        <v>0</v>
      </c>
      <c r="AM27" s="143">
        <f>'Projekt #6'!$D$24</f>
        <v>0</v>
      </c>
      <c r="AN27" s="42"/>
      <c r="AO27" s="56"/>
      <c r="AP27" s="56"/>
      <c r="AR27" s="80"/>
      <c r="AS27" s="80"/>
      <c r="AT27" s="54"/>
      <c r="AU27" s="54"/>
    </row>
    <row r="28" spans="1:47" s="40" customFormat="1" ht="15" customHeight="1" x14ac:dyDescent="0.3">
      <c r="A28" s="92"/>
      <c r="B28" s="30"/>
      <c r="C28" s="3"/>
      <c r="D28" s="39" t="s">
        <v>173</v>
      </c>
      <c r="E28" s="3"/>
      <c r="F28" s="83"/>
      <c r="G28" s="83"/>
      <c r="H28" s="65"/>
      <c r="I28" s="80"/>
      <c r="J28" s="55"/>
      <c r="K28" s="30"/>
      <c r="L28" s="66"/>
      <c r="M28" s="61"/>
      <c r="N28" s="61"/>
      <c r="O28" s="55"/>
      <c r="P28" s="31"/>
      <c r="Q28" s="55"/>
      <c r="R28" s="85"/>
      <c r="S28" s="54"/>
      <c r="T28" s="30"/>
      <c r="U28" s="79"/>
      <c r="V28" s="63"/>
      <c r="W28" s="55"/>
      <c r="X28" s="55"/>
      <c r="Y28" s="55"/>
      <c r="Z28" s="55"/>
      <c r="AA28" s="55"/>
      <c r="AB28" s="85"/>
      <c r="AC28" s="85"/>
      <c r="AD28" s="55"/>
      <c r="AE28" s="78"/>
      <c r="AF28" s="55"/>
      <c r="AG28" s="31"/>
      <c r="AH28" s="42" t="s">
        <v>175</v>
      </c>
      <c r="AI28" s="77"/>
      <c r="AJ28" s="77"/>
      <c r="AK28" s="31"/>
      <c r="AL28" s="18"/>
      <c r="AM28" s="143"/>
      <c r="AN28" s="42"/>
      <c r="AO28" s="56"/>
      <c r="AP28" s="56"/>
      <c r="AR28" s="80"/>
      <c r="AS28" s="80"/>
      <c r="AT28" s="54"/>
      <c r="AU28" s="111"/>
    </row>
    <row r="29" spans="1:47" s="40" customFormat="1" ht="15" customHeight="1" x14ac:dyDescent="0.3">
      <c r="A29" s="92"/>
      <c r="B29" s="30"/>
      <c r="C29" s="3"/>
      <c r="D29" s="39" t="s">
        <v>174</v>
      </c>
      <c r="E29" s="3"/>
      <c r="F29" s="83"/>
      <c r="G29" s="83"/>
      <c r="H29" s="65"/>
      <c r="I29" s="79"/>
      <c r="J29" s="55"/>
      <c r="K29" s="30"/>
      <c r="L29" s="66"/>
      <c r="M29" s="61"/>
      <c r="N29" s="61"/>
      <c r="O29" s="55"/>
      <c r="P29" s="31"/>
      <c r="Q29" s="55"/>
      <c r="R29" s="85"/>
      <c r="S29" s="54"/>
      <c r="T29" s="30"/>
      <c r="U29" s="79"/>
      <c r="V29" s="64"/>
      <c r="W29" s="55"/>
      <c r="X29" s="55"/>
      <c r="Y29" s="55"/>
      <c r="Z29" s="55"/>
      <c r="AA29" s="55"/>
      <c r="AB29" s="85"/>
      <c r="AC29" s="85"/>
      <c r="AD29" s="55"/>
      <c r="AE29" s="78"/>
      <c r="AF29" s="55"/>
      <c r="AG29" s="31"/>
      <c r="AH29" s="42" t="s">
        <v>175</v>
      </c>
      <c r="AI29" s="77"/>
      <c r="AJ29" s="77"/>
      <c r="AK29" s="31"/>
      <c r="AL29" s="18"/>
      <c r="AM29" s="143"/>
      <c r="AN29" s="42"/>
      <c r="AO29" s="56"/>
      <c r="AP29" s="56"/>
      <c r="AR29" s="80"/>
      <c r="AS29" s="80"/>
      <c r="AT29" s="54"/>
      <c r="AU29" s="111"/>
    </row>
    <row r="30" spans="1:47" s="40" customFormat="1" ht="15" customHeight="1" x14ac:dyDescent="0.3">
      <c r="A30" s="92"/>
      <c r="B30" s="30"/>
      <c r="C30" s="3"/>
      <c r="D30" s="39" t="s">
        <v>173</v>
      </c>
      <c r="E30" s="3"/>
      <c r="F30" s="83"/>
      <c r="G30" s="83"/>
      <c r="H30" s="62"/>
      <c r="I30" s="80"/>
      <c r="J30" s="55"/>
      <c r="K30" s="30"/>
      <c r="L30" s="66"/>
      <c r="M30" s="61"/>
      <c r="N30" s="61"/>
      <c r="O30" s="55"/>
      <c r="P30" s="31"/>
      <c r="Q30" s="55"/>
      <c r="R30" s="85"/>
      <c r="S30" s="54"/>
      <c r="T30" s="30"/>
      <c r="U30" s="79"/>
      <c r="V30" s="54"/>
      <c r="W30" s="55"/>
      <c r="X30" s="55"/>
      <c r="Y30" s="55"/>
      <c r="Z30" s="55"/>
      <c r="AA30" s="55"/>
      <c r="AB30" s="85"/>
      <c r="AC30" s="85"/>
      <c r="AD30" s="55"/>
      <c r="AE30" s="78"/>
      <c r="AF30" s="76"/>
      <c r="AG30" s="31"/>
      <c r="AH30" s="42" t="s">
        <v>175</v>
      </c>
      <c r="AI30" s="77"/>
      <c r="AJ30" s="77"/>
      <c r="AK30" s="31"/>
      <c r="AL30" s="18"/>
      <c r="AM30" s="143"/>
      <c r="AN30" s="42"/>
      <c r="AO30" s="56"/>
      <c r="AP30" s="56"/>
      <c r="AR30" s="80"/>
      <c r="AS30" s="80"/>
      <c r="AT30" s="54"/>
      <c r="AU30" s="111"/>
    </row>
    <row r="31" spans="1:47" s="40" customFormat="1" ht="15" customHeight="1" x14ac:dyDescent="0.3">
      <c r="A31" s="92"/>
      <c r="B31" s="30"/>
      <c r="C31" s="3"/>
      <c r="D31" s="39" t="s">
        <v>174</v>
      </c>
      <c r="E31" s="3"/>
      <c r="F31" s="83"/>
      <c r="G31" s="83"/>
      <c r="H31" s="62"/>
      <c r="I31" s="79"/>
      <c r="J31" s="55"/>
      <c r="K31" s="30"/>
      <c r="L31" s="66"/>
      <c r="M31" s="61"/>
      <c r="N31" s="61"/>
      <c r="O31" s="55"/>
      <c r="P31" s="31"/>
      <c r="Q31" s="55"/>
      <c r="R31" s="85"/>
      <c r="S31" s="54"/>
      <c r="T31" s="30"/>
      <c r="U31" s="79"/>
      <c r="V31" s="54"/>
      <c r="W31" s="55"/>
      <c r="X31" s="55"/>
      <c r="Y31" s="55"/>
      <c r="Z31" s="55"/>
      <c r="AA31" s="55"/>
      <c r="AB31" s="85"/>
      <c r="AC31" s="85"/>
      <c r="AD31" s="55"/>
      <c r="AE31" s="78"/>
      <c r="AF31" s="55"/>
      <c r="AG31" s="31"/>
      <c r="AH31" s="3" t="s">
        <v>175</v>
      </c>
      <c r="AI31" s="77"/>
      <c r="AJ31" s="77"/>
      <c r="AK31" s="31"/>
      <c r="AL31" s="18"/>
      <c r="AM31" s="143"/>
      <c r="AN31" s="42"/>
      <c r="AO31" s="56"/>
      <c r="AP31" s="56"/>
      <c r="AR31" s="80"/>
      <c r="AS31" s="80"/>
      <c r="AT31" s="54"/>
      <c r="AU31" s="111"/>
    </row>
    <row r="32" spans="1:47" s="40" customFormat="1" ht="15" customHeight="1" x14ac:dyDescent="0.3">
      <c r="A32" s="92"/>
      <c r="B32" s="30"/>
      <c r="C32" s="3"/>
      <c r="D32" s="39" t="s">
        <v>173</v>
      </c>
      <c r="E32" s="3"/>
      <c r="F32" s="83"/>
      <c r="G32" s="83"/>
      <c r="H32" s="65"/>
      <c r="I32" s="81"/>
      <c r="J32" s="55"/>
      <c r="K32" s="30"/>
      <c r="L32" s="66"/>
      <c r="M32" s="93"/>
      <c r="N32" s="61"/>
      <c r="O32" s="55"/>
      <c r="P32" s="31"/>
      <c r="Q32" s="54"/>
      <c r="R32" s="54"/>
      <c r="S32" s="54"/>
      <c r="T32" s="30"/>
      <c r="U32" s="79"/>
      <c r="V32" s="54"/>
      <c r="W32" s="55"/>
      <c r="X32" s="55"/>
      <c r="Y32" s="55"/>
      <c r="Z32" s="55"/>
      <c r="AA32" s="55"/>
      <c r="AB32" s="85"/>
      <c r="AC32" s="85"/>
      <c r="AD32" s="55"/>
      <c r="AE32" s="54"/>
      <c r="AF32" s="54"/>
      <c r="AG32" s="31"/>
      <c r="AH32" s="3" t="s">
        <v>175</v>
      </c>
      <c r="AI32" s="77"/>
      <c r="AJ32" s="77"/>
      <c r="AK32" s="31"/>
      <c r="AL32" s="18"/>
      <c r="AM32" s="143"/>
      <c r="AN32" s="3"/>
      <c r="AO32" s="56"/>
      <c r="AP32" s="56"/>
      <c r="AR32" s="78"/>
      <c r="AS32" s="78"/>
      <c r="AT32" s="54"/>
      <c r="AU32" s="111"/>
    </row>
    <row r="33" spans="1:47" s="40" customFormat="1" ht="15" customHeight="1" x14ac:dyDescent="0.3">
      <c r="A33" s="92"/>
      <c r="B33" s="30"/>
      <c r="C33" s="3"/>
      <c r="D33" s="39" t="s">
        <v>174</v>
      </c>
      <c r="E33" s="3"/>
      <c r="F33" s="83"/>
      <c r="G33" s="83"/>
      <c r="H33" s="65"/>
      <c r="I33" s="82"/>
      <c r="J33" s="55"/>
      <c r="K33" s="30"/>
      <c r="L33" s="66"/>
      <c r="M33" s="93"/>
      <c r="N33" s="61"/>
      <c r="O33" s="55"/>
      <c r="P33" s="31"/>
      <c r="Q33" s="54"/>
      <c r="R33" s="54"/>
      <c r="S33" s="54"/>
      <c r="T33" s="30"/>
      <c r="U33" s="79"/>
      <c r="V33" s="54"/>
      <c r="W33" s="55"/>
      <c r="X33" s="55"/>
      <c r="Y33" s="55"/>
      <c r="Z33" s="55"/>
      <c r="AA33" s="55"/>
      <c r="AB33" s="85"/>
      <c r="AC33" s="85"/>
      <c r="AD33" s="55"/>
      <c r="AE33" s="54"/>
      <c r="AF33" s="54"/>
      <c r="AG33" s="31"/>
      <c r="AH33" s="3" t="s">
        <v>175</v>
      </c>
      <c r="AI33" s="77"/>
      <c r="AJ33" s="77"/>
      <c r="AK33" s="31"/>
      <c r="AL33" s="18"/>
      <c r="AM33" s="143"/>
      <c r="AN33" s="3"/>
      <c r="AO33" s="56"/>
      <c r="AP33" s="56"/>
      <c r="AR33" s="78"/>
      <c r="AS33" s="78"/>
      <c r="AT33" s="54"/>
      <c r="AU33" s="111"/>
    </row>
    <row r="34" spans="1:47" s="40" customFormat="1" ht="15" customHeight="1" x14ac:dyDescent="0.3">
      <c r="A34" s="92"/>
      <c r="B34" s="30"/>
      <c r="C34" s="3"/>
      <c r="D34" s="39" t="s">
        <v>173</v>
      </c>
      <c r="E34" s="3"/>
      <c r="F34" s="55"/>
      <c r="G34" s="55"/>
      <c r="H34" s="65"/>
      <c r="I34" s="82"/>
      <c r="J34" s="55"/>
      <c r="K34" s="30"/>
      <c r="L34" s="66"/>
      <c r="M34" s="55"/>
      <c r="N34" s="61"/>
      <c r="O34" s="55"/>
      <c r="P34" s="31"/>
      <c r="Q34" s="54"/>
      <c r="R34" s="54"/>
      <c r="S34" s="54"/>
      <c r="T34" s="30"/>
      <c r="U34" s="79"/>
      <c r="V34" s="54"/>
      <c r="W34" s="55"/>
      <c r="X34" s="55"/>
      <c r="Y34" s="55"/>
      <c r="Z34" s="55"/>
      <c r="AA34" s="55"/>
      <c r="AB34" s="85"/>
      <c r="AC34" s="85"/>
      <c r="AD34" s="55"/>
      <c r="AE34" s="54"/>
      <c r="AF34" s="54"/>
      <c r="AG34" s="31"/>
      <c r="AH34" s="42" t="s">
        <v>175</v>
      </c>
      <c r="AI34" s="77"/>
      <c r="AJ34" s="77"/>
      <c r="AK34" s="31"/>
      <c r="AL34" s="18"/>
      <c r="AM34" s="143"/>
      <c r="AN34" s="3"/>
      <c r="AO34" s="56"/>
      <c r="AP34" s="56"/>
      <c r="AR34" s="78"/>
      <c r="AS34" s="78"/>
      <c r="AT34" s="54"/>
      <c r="AU34" s="111"/>
    </row>
    <row r="35" spans="1:47" s="40" customFormat="1" ht="15" customHeight="1" x14ac:dyDescent="0.3">
      <c r="A35" s="92"/>
      <c r="B35" s="30"/>
      <c r="C35" s="3"/>
      <c r="D35" s="39" t="s">
        <v>174</v>
      </c>
      <c r="E35" s="3"/>
      <c r="F35" s="55"/>
      <c r="G35" s="55"/>
      <c r="H35" s="65"/>
      <c r="I35" s="82"/>
      <c r="J35" s="55"/>
      <c r="K35" s="30"/>
      <c r="L35" s="66"/>
      <c r="M35" s="55"/>
      <c r="N35" s="61"/>
      <c r="O35" s="55"/>
      <c r="P35" s="31"/>
      <c r="Q35" s="54"/>
      <c r="R35" s="54"/>
      <c r="S35" s="54"/>
      <c r="T35" s="30"/>
      <c r="U35" s="79"/>
      <c r="V35" s="54"/>
      <c r="W35" s="55"/>
      <c r="X35" s="55"/>
      <c r="Y35" s="55"/>
      <c r="Z35" s="55"/>
      <c r="AA35" s="65"/>
      <c r="AB35" s="85"/>
      <c r="AC35" s="85"/>
      <c r="AD35" s="55"/>
      <c r="AE35" s="54"/>
      <c r="AF35" s="54"/>
      <c r="AG35" s="31"/>
      <c r="AH35" s="42" t="s">
        <v>175</v>
      </c>
      <c r="AI35" s="77"/>
      <c r="AJ35" s="77"/>
      <c r="AK35" s="31"/>
      <c r="AL35" s="18"/>
      <c r="AM35" s="143"/>
      <c r="AN35" s="3"/>
      <c r="AO35" s="56"/>
      <c r="AP35" s="56"/>
      <c r="AR35" s="78"/>
      <c r="AS35" s="78"/>
      <c r="AT35" s="54"/>
      <c r="AU35" s="111"/>
    </row>
    <row r="36" spans="1:47" s="57" customFormat="1" ht="15" customHeight="1" x14ac:dyDescent="0.3">
      <c r="A36" s="92"/>
      <c r="B36" s="30"/>
      <c r="C36" s="3"/>
      <c r="D36" s="39" t="s">
        <v>173</v>
      </c>
      <c r="E36" s="3"/>
      <c r="F36" s="55"/>
      <c r="G36" s="55"/>
      <c r="H36" s="65"/>
      <c r="I36" s="78"/>
      <c r="J36" s="55"/>
      <c r="K36" s="30"/>
      <c r="L36" s="66"/>
      <c r="M36" s="54"/>
      <c r="N36" s="61"/>
      <c r="O36" s="55"/>
      <c r="P36" s="31"/>
      <c r="Q36" s="54"/>
      <c r="R36" s="54"/>
      <c r="S36" s="54"/>
      <c r="T36" s="30"/>
      <c r="U36" s="79"/>
      <c r="V36" s="54"/>
      <c r="W36" s="61"/>
      <c r="X36" s="61"/>
      <c r="Y36" s="61"/>
      <c r="Z36" s="55"/>
      <c r="AA36" s="93"/>
      <c r="AB36" s="85"/>
      <c r="AC36" s="85"/>
      <c r="AD36" s="55"/>
      <c r="AE36" s="54"/>
      <c r="AF36" s="76"/>
      <c r="AG36" s="31"/>
      <c r="AH36" s="42" t="s">
        <v>175</v>
      </c>
      <c r="AI36" s="77"/>
      <c r="AJ36" s="77"/>
      <c r="AK36" s="31"/>
      <c r="AL36" s="18"/>
      <c r="AM36" s="143"/>
      <c r="AN36" s="18"/>
      <c r="AO36" s="84"/>
      <c r="AP36" s="84"/>
      <c r="AR36" s="78"/>
      <c r="AS36" s="78"/>
      <c r="AT36" s="54"/>
      <c r="AU36" s="111"/>
    </row>
    <row r="37" spans="1:47" s="57" customFormat="1" ht="15" customHeight="1" x14ac:dyDescent="0.3">
      <c r="A37" s="92"/>
      <c r="B37" s="30"/>
      <c r="C37" s="3"/>
      <c r="D37" s="39" t="s">
        <v>174</v>
      </c>
      <c r="E37" s="3"/>
      <c r="F37" s="55"/>
      <c r="G37" s="55"/>
      <c r="H37" s="65"/>
      <c r="I37" s="79"/>
      <c r="J37" s="55"/>
      <c r="K37" s="30"/>
      <c r="L37" s="66"/>
      <c r="M37" s="54"/>
      <c r="N37" s="61"/>
      <c r="O37" s="55"/>
      <c r="P37" s="31"/>
      <c r="Q37" s="54"/>
      <c r="R37" s="54"/>
      <c r="S37" s="54"/>
      <c r="T37" s="30"/>
      <c r="U37" s="79"/>
      <c r="V37" s="54"/>
      <c r="W37" s="61"/>
      <c r="X37" s="61"/>
      <c r="Y37" s="61"/>
      <c r="Z37" s="55"/>
      <c r="AA37" s="93"/>
      <c r="AB37" s="85"/>
      <c r="AC37" s="85"/>
      <c r="AD37" s="55"/>
      <c r="AE37" s="54"/>
      <c r="AF37" s="55"/>
      <c r="AG37" s="31"/>
      <c r="AH37" s="42" t="s">
        <v>175</v>
      </c>
      <c r="AI37" s="77"/>
      <c r="AJ37" s="77"/>
      <c r="AK37" s="31"/>
      <c r="AL37" s="18"/>
      <c r="AM37" s="143"/>
      <c r="AN37" s="18"/>
      <c r="AO37" s="84"/>
      <c r="AP37" s="84"/>
      <c r="AR37" s="78"/>
      <c r="AS37" s="78"/>
      <c r="AT37" s="54"/>
      <c r="AU37" s="111"/>
    </row>
    <row r="38" spans="1:47" s="57" customFormat="1" ht="15" customHeight="1" x14ac:dyDescent="0.3">
      <c r="A38" s="92"/>
      <c r="B38" s="30"/>
      <c r="C38" s="3"/>
      <c r="D38" s="39" t="s">
        <v>173</v>
      </c>
      <c r="E38" s="3"/>
      <c r="F38" s="58"/>
      <c r="G38" s="55"/>
      <c r="H38" s="62"/>
      <c r="I38" s="78"/>
      <c r="J38" s="55"/>
      <c r="K38" s="30"/>
      <c r="L38" s="66"/>
      <c r="M38" s="54"/>
      <c r="N38" s="61"/>
      <c r="O38" s="55"/>
      <c r="P38" s="31"/>
      <c r="Q38" s="54"/>
      <c r="R38" s="54"/>
      <c r="S38" s="54"/>
      <c r="T38" s="30"/>
      <c r="U38" s="79"/>
      <c r="V38" s="54"/>
      <c r="W38" s="61"/>
      <c r="X38" s="61"/>
      <c r="Y38" s="61"/>
      <c r="Z38" s="55"/>
      <c r="AA38" s="58"/>
      <c r="AB38" s="85"/>
      <c r="AC38" s="85"/>
      <c r="AD38" s="55"/>
      <c r="AE38" s="54"/>
      <c r="AF38" s="55"/>
      <c r="AG38" s="31"/>
      <c r="AH38" s="42" t="s">
        <v>175</v>
      </c>
      <c r="AI38" s="77"/>
      <c r="AJ38" s="77"/>
      <c r="AK38" s="31"/>
      <c r="AL38" s="18"/>
      <c r="AM38" s="143"/>
      <c r="AN38" s="18"/>
      <c r="AO38" s="84"/>
      <c r="AP38" s="84"/>
      <c r="AR38" s="78"/>
      <c r="AS38" s="78"/>
      <c r="AT38" s="54"/>
      <c r="AU38" s="111"/>
    </row>
    <row r="39" spans="1:47" s="57" customFormat="1" ht="15" customHeight="1" x14ac:dyDescent="0.3">
      <c r="A39" s="92"/>
      <c r="B39" s="30"/>
      <c r="C39" s="3"/>
      <c r="D39" s="39" t="s">
        <v>174</v>
      </c>
      <c r="E39" s="3"/>
      <c r="F39" s="58"/>
      <c r="G39" s="55"/>
      <c r="H39" s="62"/>
      <c r="I39" s="79"/>
      <c r="J39" s="55"/>
      <c r="K39" s="30"/>
      <c r="L39" s="66"/>
      <c r="M39" s="54"/>
      <c r="N39" s="61"/>
      <c r="O39" s="55"/>
      <c r="P39" s="31"/>
      <c r="Q39" s="54"/>
      <c r="R39" s="54"/>
      <c r="S39" s="54"/>
      <c r="T39" s="30"/>
      <c r="U39" s="79"/>
      <c r="V39" s="54"/>
      <c r="W39" s="61"/>
      <c r="X39" s="61"/>
      <c r="Y39" s="61"/>
      <c r="Z39" s="55"/>
      <c r="AA39" s="58"/>
      <c r="AB39" s="85"/>
      <c r="AC39" s="85"/>
      <c r="AD39" s="55"/>
      <c r="AE39" s="54"/>
      <c r="AF39" s="55"/>
      <c r="AG39" s="31"/>
      <c r="AH39" s="42" t="s">
        <v>175</v>
      </c>
      <c r="AI39" s="77"/>
      <c r="AJ39" s="77"/>
      <c r="AK39" s="31"/>
      <c r="AL39" s="18"/>
      <c r="AM39" s="143"/>
      <c r="AN39" s="18"/>
      <c r="AO39" s="84"/>
      <c r="AP39" s="84"/>
      <c r="AR39" s="78"/>
      <c r="AS39" s="78"/>
      <c r="AT39" s="54"/>
      <c r="AU39" s="111"/>
    </row>
    <row r="40" spans="1:47" s="68" customFormat="1" x14ac:dyDescent="0.3">
      <c r="A40" s="94"/>
      <c r="B40" s="97"/>
      <c r="C40" s="98"/>
      <c r="D40" s="39" t="s">
        <v>173</v>
      </c>
      <c r="E40" s="99"/>
      <c r="F40" s="99"/>
      <c r="G40" s="100"/>
      <c r="H40" s="95"/>
      <c r="I40" s="95"/>
      <c r="J40" s="95"/>
      <c r="K40" s="101"/>
      <c r="L40" s="103"/>
      <c r="M40" s="98"/>
      <c r="N40" s="98"/>
      <c r="O40" s="103"/>
      <c r="P40" s="101"/>
      <c r="Q40" s="95"/>
      <c r="R40" s="102"/>
      <c r="S40" s="95"/>
      <c r="T40" s="101"/>
      <c r="U40" s="103"/>
      <c r="V40" s="110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1"/>
      <c r="AH40" s="42" t="s">
        <v>214</v>
      </c>
      <c r="AI40" s="104"/>
      <c r="AJ40" s="104"/>
      <c r="AK40" s="101"/>
      <c r="AL40" s="95"/>
      <c r="AM40" s="144"/>
      <c r="AN40" s="106"/>
      <c r="AO40" s="107"/>
      <c r="AP40" s="105"/>
      <c r="AQ40" s="96"/>
      <c r="AR40" s="108"/>
      <c r="AS40" s="109"/>
      <c r="AT40" s="110"/>
      <c r="AU40" s="110"/>
    </row>
    <row r="41" spans="1:47" x14ac:dyDescent="0.3">
      <c r="A41" s="94"/>
      <c r="B41" s="97"/>
      <c r="C41" s="98"/>
      <c r="D41" s="39" t="s">
        <v>174</v>
      </c>
      <c r="E41" s="99"/>
      <c r="F41" s="99"/>
      <c r="G41" s="100"/>
      <c r="H41" s="95"/>
      <c r="I41" s="95"/>
      <c r="J41" s="95"/>
      <c r="K41" s="101"/>
      <c r="L41" s="103"/>
      <c r="M41" s="98"/>
      <c r="N41" s="98"/>
      <c r="O41" s="103"/>
      <c r="P41" s="101"/>
      <c r="Q41" s="95"/>
      <c r="R41" s="102"/>
      <c r="S41" s="95"/>
      <c r="T41" s="101"/>
      <c r="U41" s="103"/>
      <c r="V41" s="110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1"/>
      <c r="AH41" s="42" t="s">
        <v>215</v>
      </c>
      <c r="AI41" s="104"/>
      <c r="AJ41" s="104"/>
      <c r="AK41" s="101"/>
      <c r="AL41" s="95"/>
      <c r="AM41" s="144"/>
      <c r="AN41" s="106"/>
      <c r="AO41" s="107"/>
      <c r="AP41" s="105"/>
      <c r="AQ41" s="96"/>
      <c r="AR41" s="108"/>
      <c r="AS41" s="109"/>
      <c r="AT41" s="110"/>
      <c r="AU41" s="110"/>
    </row>
    <row r="42" spans="1:47" x14ac:dyDescent="0.3">
      <c r="A42" s="94"/>
      <c r="B42" s="97"/>
      <c r="C42" s="98"/>
      <c r="D42" s="39" t="s">
        <v>173</v>
      </c>
      <c r="E42" s="99"/>
      <c r="F42" s="99"/>
      <c r="G42" s="100"/>
      <c r="H42" s="95"/>
      <c r="I42" s="95"/>
      <c r="J42" s="95"/>
      <c r="K42" s="101"/>
      <c r="L42" s="103"/>
      <c r="M42" s="98"/>
      <c r="N42" s="98"/>
      <c r="O42" s="103"/>
      <c r="P42" s="101"/>
      <c r="Q42" s="95"/>
      <c r="R42" s="102"/>
      <c r="S42" s="95"/>
      <c r="T42" s="101"/>
      <c r="U42" s="103"/>
      <c r="V42" s="110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1"/>
      <c r="AH42" s="42" t="s">
        <v>216</v>
      </c>
      <c r="AI42" s="104"/>
      <c r="AJ42" s="104"/>
      <c r="AK42" s="101"/>
      <c r="AL42" s="95"/>
      <c r="AM42" s="144"/>
      <c r="AN42" s="106"/>
      <c r="AO42" s="107"/>
      <c r="AP42" s="105"/>
      <c r="AQ42" s="96"/>
      <c r="AR42" s="108"/>
      <c r="AS42" s="109"/>
      <c r="AT42" s="110"/>
      <c r="AU42" s="110"/>
    </row>
    <row r="43" spans="1:47" x14ac:dyDescent="0.3">
      <c r="A43" s="94"/>
      <c r="B43" s="97"/>
      <c r="C43" s="98"/>
      <c r="D43" s="39" t="s">
        <v>174</v>
      </c>
      <c r="E43" s="99"/>
      <c r="F43" s="99"/>
      <c r="G43" s="100"/>
      <c r="H43" s="95"/>
      <c r="I43" s="95"/>
      <c r="J43" s="95"/>
      <c r="K43" s="101"/>
      <c r="L43" s="103"/>
      <c r="M43" s="98"/>
      <c r="N43" s="98"/>
      <c r="O43" s="103"/>
      <c r="P43" s="101"/>
      <c r="Q43" s="95"/>
      <c r="R43" s="102"/>
      <c r="S43" s="95"/>
      <c r="T43" s="101"/>
      <c r="U43" s="103"/>
      <c r="V43" s="110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1"/>
      <c r="AH43" s="42" t="s">
        <v>217</v>
      </c>
      <c r="AI43" s="104"/>
      <c r="AJ43" s="104"/>
      <c r="AK43" s="101"/>
      <c r="AL43" s="95"/>
      <c r="AM43" s="144"/>
      <c r="AN43" s="106"/>
      <c r="AO43" s="107"/>
      <c r="AP43" s="105"/>
      <c r="AQ43" s="96"/>
      <c r="AR43" s="108"/>
      <c r="AS43" s="109"/>
      <c r="AT43" s="110"/>
      <c r="AU43" s="110"/>
    </row>
    <row r="44" spans="1:47" x14ac:dyDescent="0.3">
      <c r="A44" s="94"/>
      <c r="B44" s="97"/>
      <c r="C44" s="98"/>
      <c r="D44" s="39" t="s">
        <v>173</v>
      </c>
      <c r="E44" s="99"/>
      <c r="F44" s="99"/>
      <c r="G44" s="100"/>
      <c r="H44" s="95"/>
      <c r="I44" s="95"/>
      <c r="J44" s="95"/>
      <c r="K44" s="101"/>
      <c r="L44" s="103"/>
      <c r="M44" s="98"/>
      <c r="N44" s="98"/>
      <c r="O44" s="103"/>
      <c r="P44" s="101"/>
      <c r="Q44" s="95"/>
      <c r="R44" s="102"/>
      <c r="S44" s="95"/>
      <c r="T44" s="101"/>
      <c r="U44" s="103"/>
      <c r="V44" s="110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1"/>
      <c r="AH44" s="42" t="s">
        <v>218</v>
      </c>
      <c r="AI44" s="104"/>
      <c r="AJ44" s="104"/>
      <c r="AK44" s="101"/>
      <c r="AL44" s="95"/>
      <c r="AM44" s="144"/>
      <c r="AN44" s="106"/>
      <c r="AO44" s="107"/>
      <c r="AP44" s="105"/>
      <c r="AQ44" s="96"/>
      <c r="AR44" s="108"/>
      <c r="AS44" s="109"/>
      <c r="AT44" s="110"/>
      <c r="AU44" s="110"/>
    </row>
    <row r="45" spans="1:47" x14ac:dyDescent="0.3">
      <c r="A45" s="94"/>
      <c r="B45" s="97"/>
      <c r="C45" s="98"/>
      <c r="D45" s="39" t="s">
        <v>174</v>
      </c>
      <c r="E45" s="99"/>
      <c r="F45" s="99"/>
      <c r="G45" s="100"/>
      <c r="H45" s="95"/>
      <c r="I45" s="95"/>
      <c r="J45" s="95"/>
      <c r="K45" s="101"/>
      <c r="L45" s="103"/>
      <c r="M45" s="98"/>
      <c r="N45" s="98"/>
      <c r="O45" s="103"/>
      <c r="P45" s="101"/>
      <c r="Q45" s="95"/>
      <c r="R45" s="102"/>
      <c r="S45" s="95"/>
      <c r="T45" s="101"/>
      <c r="U45" s="103"/>
      <c r="V45" s="110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1"/>
      <c r="AH45" s="42" t="s">
        <v>219</v>
      </c>
      <c r="AI45" s="104"/>
      <c r="AJ45" s="104"/>
      <c r="AK45" s="101"/>
      <c r="AL45" s="95"/>
      <c r="AM45" s="144"/>
      <c r="AN45" s="106"/>
      <c r="AO45" s="107"/>
      <c r="AP45" s="105"/>
      <c r="AQ45" s="96"/>
      <c r="AR45" s="108"/>
      <c r="AS45" s="109"/>
      <c r="AT45" s="110"/>
      <c r="AU45" s="110"/>
    </row>
    <row r="46" spans="1:47" x14ac:dyDescent="0.3">
      <c r="A46" s="94"/>
      <c r="B46" s="97"/>
      <c r="C46" s="98"/>
      <c r="D46" s="39" t="s">
        <v>173</v>
      </c>
      <c r="E46" s="99"/>
      <c r="F46" s="99"/>
      <c r="G46" s="100"/>
      <c r="H46" s="95"/>
      <c r="I46" s="95"/>
      <c r="J46" s="95"/>
      <c r="K46" s="101"/>
      <c r="L46" s="103"/>
      <c r="M46" s="98"/>
      <c r="N46" s="98"/>
      <c r="O46" s="103"/>
      <c r="P46" s="101"/>
      <c r="Q46" s="95"/>
      <c r="R46" s="102"/>
      <c r="S46" s="95"/>
      <c r="T46" s="101"/>
      <c r="U46" s="103"/>
      <c r="V46" s="110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1"/>
      <c r="AH46" s="42" t="s">
        <v>220</v>
      </c>
      <c r="AI46" s="104"/>
      <c r="AJ46" s="104"/>
      <c r="AK46" s="101"/>
      <c r="AL46" s="95"/>
      <c r="AM46" s="144"/>
      <c r="AN46" s="106"/>
      <c r="AO46" s="107"/>
      <c r="AP46" s="105"/>
      <c r="AQ46" s="96"/>
      <c r="AR46" s="108"/>
      <c r="AS46" s="109"/>
      <c r="AT46" s="110"/>
      <c r="AU46" s="110"/>
    </row>
    <row r="47" spans="1:47" x14ac:dyDescent="0.3">
      <c r="A47" s="94"/>
      <c r="B47" s="97"/>
      <c r="C47" s="98"/>
      <c r="D47" s="39" t="s">
        <v>174</v>
      </c>
      <c r="E47" s="99"/>
      <c r="F47" s="99"/>
      <c r="G47" s="100"/>
      <c r="H47" s="95"/>
      <c r="I47" s="95"/>
      <c r="J47" s="95"/>
      <c r="K47" s="101"/>
      <c r="L47" s="103"/>
      <c r="M47" s="98"/>
      <c r="N47" s="98"/>
      <c r="O47" s="103"/>
      <c r="P47" s="101"/>
      <c r="Q47" s="95"/>
      <c r="R47" s="102"/>
      <c r="S47" s="95"/>
      <c r="T47" s="101"/>
      <c r="U47" s="103"/>
      <c r="V47" s="110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1"/>
      <c r="AH47" s="42" t="s">
        <v>221</v>
      </c>
      <c r="AI47" s="104"/>
      <c r="AJ47" s="104"/>
      <c r="AK47" s="101"/>
      <c r="AL47" s="95"/>
      <c r="AM47" s="144"/>
      <c r="AN47" s="106"/>
      <c r="AO47" s="107"/>
      <c r="AP47" s="105"/>
      <c r="AQ47" s="96"/>
      <c r="AR47" s="108"/>
      <c r="AS47" s="109"/>
      <c r="AT47" s="110"/>
      <c r="AU47" s="110"/>
    </row>
    <row r="48" spans="1:47" x14ac:dyDescent="0.3">
      <c r="A48" s="94"/>
      <c r="B48" s="97"/>
      <c r="C48" s="98"/>
      <c r="D48" s="39" t="s">
        <v>173</v>
      </c>
      <c r="E48" s="99"/>
      <c r="F48" s="99"/>
      <c r="G48" s="100"/>
      <c r="H48" s="95"/>
      <c r="I48" s="95"/>
      <c r="J48" s="95"/>
      <c r="K48" s="101"/>
      <c r="L48" s="103"/>
      <c r="M48" s="98"/>
      <c r="N48" s="98"/>
      <c r="O48" s="103"/>
      <c r="P48" s="101"/>
      <c r="Q48" s="95"/>
      <c r="R48" s="102"/>
      <c r="S48" s="95"/>
      <c r="T48" s="101"/>
      <c r="U48" s="103"/>
      <c r="V48" s="110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1"/>
      <c r="AH48" s="42" t="s">
        <v>222</v>
      </c>
      <c r="AI48" s="104"/>
      <c r="AJ48" s="104"/>
      <c r="AK48" s="101"/>
      <c r="AL48" s="95"/>
      <c r="AM48" s="144"/>
      <c r="AN48" s="106"/>
      <c r="AO48" s="107"/>
      <c r="AP48" s="105"/>
      <c r="AQ48" s="96"/>
      <c r="AR48" s="108"/>
      <c r="AS48" s="109"/>
      <c r="AT48" s="110"/>
      <c r="AU48" s="110"/>
    </row>
    <row r="49" spans="1:47" x14ac:dyDescent="0.3">
      <c r="A49" s="94"/>
      <c r="B49" s="97"/>
      <c r="C49" s="98"/>
      <c r="D49" s="39" t="s">
        <v>174</v>
      </c>
      <c r="E49" s="99"/>
      <c r="F49" s="99"/>
      <c r="G49" s="100"/>
      <c r="H49" s="95"/>
      <c r="I49" s="95"/>
      <c r="J49" s="95"/>
      <c r="K49" s="101"/>
      <c r="L49" s="103"/>
      <c r="M49" s="98"/>
      <c r="N49" s="98"/>
      <c r="O49" s="103"/>
      <c r="P49" s="101"/>
      <c r="Q49" s="95"/>
      <c r="R49" s="102"/>
      <c r="S49" s="95"/>
      <c r="T49" s="101"/>
      <c r="U49" s="103"/>
      <c r="V49" s="110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1"/>
      <c r="AH49" s="42" t="s">
        <v>223</v>
      </c>
      <c r="AI49" s="104"/>
      <c r="AJ49" s="104"/>
      <c r="AK49" s="101"/>
      <c r="AL49" s="95"/>
      <c r="AM49" s="144"/>
      <c r="AN49" s="106"/>
      <c r="AO49" s="107"/>
      <c r="AP49" s="105"/>
      <c r="AQ49" s="96"/>
      <c r="AR49" s="108"/>
      <c r="AS49" s="109"/>
      <c r="AT49" s="110"/>
      <c r="AU49" s="110"/>
    </row>
    <row r="50" spans="1:47" x14ac:dyDescent="0.3">
      <c r="A50" s="94"/>
      <c r="B50" s="97"/>
      <c r="C50" s="98"/>
      <c r="D50" s="39" t="s">
        <v>173</v>
      </c>
      <c r="E50" s="99"/>
      <c r="F50" s="99"/>
      <c r="G50" s="100"/>
      <c r="H50" s="95"/>
      <c r="I50" s="95"/>
      <c r="J50" s="95"/>
      <c r="K50" s="101"/>
      <c r="L50" s="103"/>
      <c r="M50" s="98"/>
      <c r="N50" s="98"/>
      <c r="O50" s="103"/>
      <c r="P50" s="101"/>
      <c r="Q50" s="95"/>
      <c r="R50" s="102"/>
      <c r="S50" s="95"/>
      <c r="T50" s="101"/>
      <c r="U50" s="103"/>
      <c r="V50" s="110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1"/>
      <c r="AH50" s="42" t="s">
        <v>224</v>
      </c>
      <c r="AI50" s="104"/>
      <c r="AJ50" s="104"/>
      <c r="AK50" s="101"/>
      <c r="AL50" s="95"/>
      <c r="AM50" s="144"/>
      <c r="AN50" s="106"/>
      <c r="AO50" s="107"/>
      <c r="AP50" s="105"/>
      <c r="AQ50" s="96"/>
      <c r="AR50" s="108"/>
      <c r="AS50" s="109"/>
      <c r="AT50" s="110"/>
      <c r="AU50" s="110"/>
    </row>
    <row r="51" spans="1:47" x14ac:dyDescent="0.3">
      <c r="A51" s="94"/>
      <c r="B51" s="97"/>
      <c r="C51" s="98"/>
      <c r="D51" s="39" t="s">
        <v>174</v>
      </c>
      <c r="E51" s="99"/>
      <c r="F51" s="99"/>
      <c r="G51" s="100"/>
      <c r="H51" s="95"/>
      <c r="I51" s="95"/>
      <c r="J51" s="95"/>
      <c r="K51" s="101"/>
      <c r="L51" s="103"/>
      <c r="M51" s="98"/>
      <c r="N51" s="98"/>
      <c r="O51" s="103"/>
      <c r="P51" s="101"/>
      <c r="Q51" s="95"/>
      <c r="R51" s="102"/>
      <c r="S51" s="95"/>
      <c r="T51" s="101"/>
      <c r="U51" s="103"/>
      <c r="V51" s="110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1"/>
      <c r="AH51" s="42" t="s">
        <v>225</v>
      </c>
      <c r="AI51" s="104"/>
      <c r="AJ51" s="104"/>
      <c r="AK51" s="101"/>
      <c r="AL51" s="95"/>
      <c r="AM51" s="144"/>
      <c r="AN51" s="106"/>
      <c r="AO51" s="107"/>
      <c r="AP51" s="105"/>
      <c r="AQ51" s="96"/>
      <c r="AR51" s="108"/>
      <c r="AS51" s="109"/>
      <c r="AT51" s="110"/>
      <c r="AU51" s="110"/>
    </row>
    <row r="52" spans="1:47" x14ac:dyDescent="0.3">
      <c r="A52" s="94"/>
      <c r="B52" s="97"/>
      <c r="C52" s="98"/>
      <c r="D52" s="39" t="s">
        <v>173</v>
      </c>
      <c r="E52" s="99"/>
      <c r="F52" s="99"/>
      <c r="G52" s="100"/>
      <c r="H52" s="95"/>
      <c r="I52" s="95"/>
      <c r="J52" s="95"/>
      <c r="K52" s="101"/>
      <c r="L52" s="103"/>
      <c r="M52" s="98"/>
      <c r="N52" s="98"/>
      <c r="O52" s="103"/>
      <c r="P52" s="101"/>
      <c r="Q52" s="95"/>
      <c r="R52" s="102"/>
      <c r="S52" s="95"/>
      <c r="T52" s="101"/>
      <c r="U52" s="103"/>
      <c r="V52" s="110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1"/>
      <c r="AH52" s="42" t="s">
        <v>226</v>
      </c>
      <c r="AI52" s="104"/>
      <c r="AJ52" s="104"/>
      <c r="AK52" s="101"/>
      <c r="AL52" s="95"/>
      <c r="AM52" s="144"/>
      <c r="AN52" s="106"/>
      <c r="AO52" s="107"/>
      <c r="AP52" s="105"/>
      <c r="AQ52" s="96"/>
      <c r="AR52" s="108"/>
      <c r="AS52" s="109"/>
      <c r="AT52" s="110"/>
      <c r="AU52" s="110"/>
    </row>
    <row r="53" spans="1:47" x14ac:dyDescent="0.3">
      <c r="A53" s="94"/>
      <c r="B53" s="97"/>
      <c r="C53" s="98"/>
      <c r="D53" s="39" t="s">
        <v>174</v>
      </c>
      <c r="E53" s="99"/>
      <c r="F53" s="99"/>
      <c r="G53" s="100"/>
      <c r="H53" s="95"/>
      <c r="I53" s="95"/>
      <c r="J53" s="95"/>
      <c r="K53" s="101"/>
      <c r="L53" s="103"/>
      <c r="M53" s="98"/>
      <c r="N53" s="98"/>
      <c r="O53" s="103"/>
      <c r="P53" s="101"/>
      <c r="Q53" s="95"/>
      <c r="R53" s="102"/>
      <c r="S53" s="95"/>
      <c r="T53" s="101"/>
      <c r="U53" s="103"/>
      <c r="V53" s="110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1"/>
      <c r="AH53" s="42" t="s">
        <v>227</v>
      </c>
      <c r="AI53" s="104"/>
      <c r="AJ53" s="104"/>
      <c r="AK53" s="101"/>
      <c r="AL53" s="95"/>
      <c r="AM53" s="144"/>
      <c r="AN53" s="106"/>
      <c r="AO53" s="107"/>
      <c r="AP53" s="105"/>
      <c r="AQ53" s="96"/>
      <c r="AR53" s="108"/>
      <c r="AS53" s="109"/>
      <c r="AT53" s="110"/>
      <c r="AU53" s="110"/>
    </row>
    <row r="54" spans="1:47" x14ac:dyDescent="0.3">
      <c r="A54" s="94"/>
      <c r="B54" s="97"/>
      <c r="C54" s="98"/>
      <c r="D54" s="39" t="s">
        <v>173</v>
      </c>
      <c r="E54" s="99"/>
      <c r="F54" s="99"/>
      <c r="G54" s="100"/>
      <c r="H54" s="95"/>
      <c r="I54" s="95"/>
      <c r="J54" s="95"/>
      <c r="K54" s="101"/>
      <c r="L54" s="103"/>
      <c r="M54" s="98"/>
      <c r="N54" s="98"/>
      <c r="O54" s="103"/>
      <c r="P54" s="101"/>
      <c r="Q54" s="95"/>
      <c r="R54" s="102"/>
      <c r="S54" s="95"/>
      <c r="T54" s="101"/>
      <c r="U54" s="103"/>
      <c r="V54" s="110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1"/>
      <c r="AH54" s="42" t="s">
        <v>228</v>
      </c>
      <c r="AI54" s="104"/>
      <c r="AJ54" s="104"/>
      <c r="AK54" s="101"/>
      <c r="AL54" s="95"/>
      <c r="AM54" s="144"/>
      <c r="AN54" s="106"/>
      <c r="AO54" s="107"/>
      <c r="AP54" s="105"/>
      <c r="AQ54" s="96"/>
      <c r="AR54" s="108"/>
      <c r="AS54" s="109"/>
      <c r="AT54" s="110"/>
      <c r="AU54" s="110"/>
    </row>
    <row r="55" spans="1:47" x14ac:dyDescent="0.3">
      <c r="A55" s="94"/>
      <c r="B55" s="97"/>
      <c r="C55" s="98"/>
      <c r="D55" s="39" t="s">
        <v>174</v>
      </c>
      <c r="E55" s="99"/>
      <c r="F55" s="99"/>
      <c r="G55" s="100"/>
      <c r="H55" s="95"/>
      <c r="I55" s="95"/>
      <c r="J55" s="95"/>
      <c r="K55" s="101"/>
      <c r="L55" s="103"/>
      <c r="M55" s="98"/>
      <c r="N55" s="98"/>
      <c r="O55" s="103"/>
      <c r="P55" s="101"/>
      <c r="Q55" s="95"/>
      <c r="R55" s="102"/>
      <c r="S55" s="95"/>
      <c r="T55" s="101"/>
      <c r="U55" s="103"/>
      <c r="V55" s="110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1"/>
      <c r="AH55" s="42" t="s">
        <v>229</v>
      </c>
      <c r="AI55" s="104"/>
      <c r="AJ55" s="104"/>
      <c r="AK55" s="101"/>
      <c r="AL55" s="95"/>
      <c r="AM55" s="144"/>
      <c r="AN55" s="106"/>
      <c r="AO55" s="107"/>
      <c r="AP55" s="105"/>
      <c r="AQ55" s="96"/>
      <c r="AR55" s="108"/>
      <c r="AS55" s="109"/>
      <c r="AT55" s="110"/>
      <c r="AU55" s="110"/>
    </row>
    <row r="56" spans="1:47" x14ac:dyDescent="0.3">
      <c r="A56" s="94"/>
      <c r="B56" s="97"/>
      <c r="C56" s="98"/>
      <c r="D56" s="39" t="s">
        <v>173</v>
      </c>
      <c r="E56" s="99"/>
      <c r="F56" s="99"/>
      <c r="G56" s="100"/>
      <c r="H56" s="95"/>
      <c r="I56" s="95"/>
      <c r="J56" s="95"/>
      <c r="K56" s="101"/>
      <c r="L56" s="103"/>
      <c r="M56" s="98"/>
      <c r="N56" s="98"/>
      <c r="O56" s="103"/>
      <c r="P56" s="101"/>
      <c r="Q56" s="95"/>
      <c r="R56" s="102"/>
      <c r="S56" s="95"/>
      <c r="T56" s="101"/>
      <c r="U56" s="103"/>
      <c r="V56" s="110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1"/>
      <c r="AH56" s="42" t="s">
        <v>230</v>
      </c>
      <c r="AI56" s="104"/>
      <c r="AJ56" s="104"/>
      <c r="AK56" s="101"/>
      <c r="AL56" s="95"/>
      <c r="AM56" s="144"/>
      <c r="AN56" s="106"/>
      <c r="AO56" s="107"/>
      <c r="AP56" s="105"/>
      <c r="AQ56" s="96"/>
      <c r="AR56" s="108"/>
      <c r="AS56" s="109"/>
      <c r="AT56" s="110"/>
      <c r="AU56" s="110"/>
    </row>
    <row r="57" spans="1:47" x14ac:dyDescent="0.3">
      <c r="A57" s="94"/>
      <c r="B57" s="97"/>
      <c r="C57" s="98"/>
      <c r="D57" s="39" t="s">
        <v>174</v>
      </c>
      <c r="E57" s="99"/>
      <c r="F57" s="99"/>
      <c r="G57" s="100"/>
      <c r="H57" s="95"/>
      <c r="I57" s="95"/>
      <c r="J57" s="95"/>
      <c r="K57" s="101"/>
      <c r="L57" s="103"/>
      <c r="M57" s="98"/>
      <c r="N57" s="98"/>
      <c r="O57" s="103"/>
      <c r="P57" s="101"/>
      <c r="Q57" s="95"/>
      <c r="R57" s="102"/>
      <c r="S57" s="95"/>
      <c r="T57" s="101"/>
      <c r="U57" s="103"/>
      <c r="V57" s="110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1"/>
      <c r="AH57" s="42" t="s">
        <v>231</v>
      </c>
      <c r="AI57" s="104"/>
      <c r="AJ57" s="104"/>
      <c r="AK57" s="101"/>
      <c r="AL57" s="95"/>
      <c r="AM57" s="144"/>
      <c r="AN57" s="106"/>
      <c r="AO57" s="107"/>
      <c r="AP57" s="105"/>
      <c r="AQ57" s="96"/>
      <c r="AR57" s="108"/>
      <c r="AS57" s="109"/>
      <c r="AT57" s="110"/>
      <c r="AU57" s="110"/>
    </row>
    <row r="58" spans="1:47" x14ac:dyDescent="0.3">
      <c r="A58" s="94"/>
      <c r="B58" s="97"/>
      <c r="C58" s="98"/>
      <c r="D58" s="39" t="s">
        <v>173</v>
      </c>
      <c r="E58" s="99"/>
      <c r="F58" s="99"/>
      <c r="G58" s="100"/>
      <c r="H58" s="95"/>
      <c r="I58" s="95"/>
      <c r="J58" s="95"/>
      <c r="K58" s="101"/>
      <c r="L58" s="103"/>
      <c r="M58" s="98"/>
      <c r="N58" s="98"/>
      <c r="O58" s="103"/>
      <c r="P58" s="101"/>
      <c r="Q58" s="95"/>
      <c r="R58" s="102"/>
      <c r="S58" s="95"/>
      <c r="T58" s="101"/>
      <c r="U58" s="103"/>
      <c r="V58" s="110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1"/>
      <c r="AH58" s="42" t="s">
        <v>232</v>
      </c>
      <c r="AI58" s="104"/>
      <c r="AJ58" s="104"/>
      <c r="AK58" s="101"/>
      <c r="AL58" s="95"/>
      <c r="AM58" s="144"/>
      <c r="AN58" s="106"/>
      <c r="AO58" s="107"/>
      <c r="AP58" s="105"/>
      <c r="AQ58" s="96"/>
      <c r="AR58" s="108"/>
      <c r="AS58" s="109"/>
      <c r="AT58" s="110"/>
      <c r="AU58" s="110"/>
    </row>
    <row r="59" spans="1:47" x14ac:dyDescent="0.3">
      <c r="A59" s="94"/>
      <c r="B59" s="97"/>
      <c r="C59" s="98"/>
      <c r="D59" s="39" t="s">
        <v>174</v>
      </c>
      <c r="E59" s="99"/>
      <c r="F59" s="99"/>
      <c r="G59" s="100"/>
      <c r="H59" s="95"/>
      <c r="I59" s="95"/>
      <c r="J59" s="95"/>
      <c r="K59" s="101"/>
      <c r="L59" s="103"/>
      <c r="M59" s="98"/>
      <c r="N59" s="98"/>
      <c r="O59" s="103"/>
      <c r="P59" s="101"/>
      <c r="Q59" s="95"/>
      <c r="R59" s="102"/>
      <c r="S59" s="95"/>
      <c r="T59" s="101"/>
      <c r="U59" s="103"/>
      <c r="V59" s="110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1"/>
      <c r="AH59" s="42" t="s">
        <v>233</v>
      </c>
      <c r="AI59" s="104"/>
      <c r="AJ59" s="104"/>
      <c r="AK59" s="101"/>
      <c r="AL59" s="95"/>
      <c r="AM59" s="144"/>
      <c r="AN59" s="106"/>
      <c r="AO59" s="107"/>
      <c r="AP59" s="105"/>
      <c r="AQ59" s="96"/>
      <c r="AR59" s="108"/>
      <c r="AS59" s="109"/>
      <c r="AT59" s="110"/>
      <c r="AU59" s="110"/>
    </row>
    <row r="60" spans="1:47" x14ac:dyDescent="0.3">
      <c r="A60" s="94"/>
      <c r="B60" s="97"/>
      <c r="C60" s="98"/>
      <c r="D60" s="39" t="s">
        <v>173</v>
      </c>
      <c r="E60" s="99"/>
      <c r="F60" s="99"/>
      <c r="G60" s="100"/>
      <c r="H60" s="95"/>
      <c r="I60" s="95"/>
      <c r="J60" s="95"/>
      <c r="K60" s="101"/>
      <c r="L60" s="103"/>
      <c r="M60" s="98"/>
      <c r="N60" s="98"/>
      <c r="O60" s="103"/>
      <c r="P60" s="101"/>
      <c r="Q60" s="95"/>
      <c r="R60" s="102"/>
      <c r="S60" s="95"/>
      <c r="T60" s="101"/>
      <c r="U60" s="103"/>
      <c r="V60" s="110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1"/>
      <c r="AH60" s="42" t="s">
        <v>234</v>
      </c>
      <c r="AI60" s="104"/>
      <c r="AJ60" s="104"/>
      <c r="AK60" s="101"/>
      <c r="AL60" s="95"/>
      <c r="AM60" s="144"/>
      <c r="AN60" s="106"/>
      <c r="AO60" s="107"/>
      <c r="AP60" s="105"/>
      <c r="AQ60" s="96"/>
      <c r="AR60" s="108"/>
      <c r="AS60" s="109"/>
      <c r="AT60" s="110"/>
      <c r="AU60" s="110"/>
    </row>
    <row r="61" spans="1:47" x14ac:dyDescent="0.3">
      <c r="A61" s="94"/>
      <c r="B61" s="97"/>
      <c r="C61" s="98"/>
      <c r="D61" s="39" t="s">
        <v>174</v>
      </c>
      <c r="E61" s="99"/>
      <c r="F61" s="99"/>
      <c r="G61" s="100"/>
      <c r="H61" s="95"/>
      <c r="I61" s="95"/>
      <c r="J61" s="95"/>
      <c r="K61" s="101"/>
      <c r="L61" s="103"/>
      <c r="M61" s="98"/>
      <c r="N61" s="98"/>
      <c r="O61" s="103"/>
      <c r="P61" s="101"/>
      <c r="Q61" s="95"/>
      <c r="R61" s="102"/>
      <c r="S61" s="95"/>
      <c r="T61" s="101"/>
      <c r="U61" s="103"/>
      <c r="V61" s="110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1"/>
      <c r="AH61" s="42" t="s">
        <v>235</v>
      </c>
      <c r="AI61" s="104"/>
      <c r="AJ61" s="104"/>
      <c r="AK61" s="101"/>
      <c r="AL61" s="95"/>
      <c r="AM61" s="144"/>
      <c r="AN61" s="106"/>
      <c r="AO61" s="107"/>
      <c r="AP61" s="105"/>
      <c r="AQ61" s="96"/>
      <c r="AR61" s="108"/>
      <c r="AS61" s="109"/>
      <c r="AT61" s="110"/>
      <c r="AU61" s="110"/>
    </row>
    <row r="62" spans="1:47" x14ac:dyDescent="0.3">
      <c r="A62" s="94"/>
      <c r="B62" s="97"/>
      <c r="C62" s="98"/>
      <c r="D62" s="39" t="s">
        <v>173</v>
      </c>
      <c r="E62" s="99"/>
      <c r="F62" s="99"/>
      <c r="G62" s="100"/>
      <c r="H62" s="95"/>
      <c r="I62" s="95"/>
      <c r="J62" s="95"/>
      <c r="K62" s="101"/>
      <c r="L62" s="103"/>
      <c r="M62" s="98"/>
      <c r="N62" s="98"/>
      <c r="O62" s="103"/>
      <c r="P62" s="101"/>
      <c r="Q62" s="95"/>
      <c r="R62" s="102"/>
      <c r="S62" s="95"/>
      <c r="T62" s="101"/>
      <c r="U62" s="103"/>
      <c r="V62" s="110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1"/>
      <c r="AH62" s="42" t="s">
        <v>236</v>
      </c>
      <c r="AI62" s="104"/>
      <c r="AJ62" s="104"/>
      <c r="AK62" s="101"/>
      <c r="AL62" s="95"/>
      <c r="AM62" s="144"/>
      <c r="AN62" s="106"/>
      <c r="AO62" s="107"/>
      <c r="AP62" s="105"/>
      <c r="AQ62" s="96"/>
      <c r="AR62" s="108"/>
      <c r="AS62" s="109"/>
      <c r="AT62" s="110"/>
      <c r="AU62" s="110"/>
    </row>
    <row r="63" spans="1:47" x14ac:dyDescent="0.3">
      <c r="A63" s="94"/>
      <c r="B63" s="97"/>
      <c r="C63" s="98"/>
      <c r="D63" s="39" t="s">
        <v>174</v>
      </c>
      <c r="E63" s="99"/>
      <c r="F63" s="99"/>
      <c r="G63" s="100"/>
      <c r="H63" s="95"/>
      <c r="I63" s="95"/>
      <c r="J63" s="95"/>
      <c r="K63" s="101"/>
      <c r="L63" s="103"/>
      <c r="M63" s="98"/>
      <c r="N63" s="98"/>
      <c r="O63" s="103"/>
      <c r="P63" s="101"/>
      <c r="Q63" s="95"/>
      <c r="R63" s="102"/>
      <c r="S63" s="95"/>
      <c r="T63" s="101"/>
      <c r="U63" s="103"/>
      <c r="V63" s="110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1"/>
      <c r="AH63" s="42" t="s">
        <v>237</v>
      </c>
      <c r="AI63" s="104"/>
      <c r="AJ63" s="104"/>
      <c r="AK63" s="101"/>
      <c r="AL63" s="95"/>
      <c r="AM63" s="144"/>
      <c r="AN63" s="106"/>
      <c r="AO63" s="107"/>
      <c r="AP63" s="105"/>
      <c r="AQ63" s="96"/>
      <c r="AR63" s="108"/>
      <c r="AS63" s="109"/>
      <c r="AT63" s="110"/>
      <c r="AU63" s="110"/>
    </row>
  </sheetData>
  <conditionalFormatting sqref="I23:I31 I34:I35 AE30:AE31 AI36:AJ39 M22:M27 AE22:AE27 U22:U39 AI22:AJ34">
    <cfRule type="containsText" dxfId="92" priority="1977" operator="containsText" text="&quot;">
      <formula>NOT(ISERROR(SEARCH("""",I22)))</formula>
    </cfRule>
  </conditionalFormatting>
  <conditionalFormatting sqref="L27">
    <cfRule type="containsText" dxfId="91" priority="1969" operator="containsText" text="&quot;">
      <formula>NOT(ISERROR(SEARCH("""",L27)))</formula>
    </cfRule>
  </conditionalFormatting>
  <conditionalFormatting sqref="L29">
    <cfRule type="containsText" dxfId="90" priority="1968" operator="containsText" text="&quot;">
      <formula>NOT(ISERROR(SEARCH("""",L29)))</formula>
    </cfRule>
  </conditionalFormatting>
  <conditionalFormatting sqref="L31">
    <cfRule type="containsText" dxfId="89" priority="1967" operator="containsText" text="&quot;">
      <formula>NOT(ISERROR(SEARCH("""",L31)))</formula>
    </cfRule>
  </conditionalFormatting>
  <conditionalFormatting sqref="L23">
    <cfRule type="containsText" dxfId="88" priority="30" operator="containsText" text="WENN(ISTLEER('Projekt #1'!$D$9)">
      <formula>NOT(ISERROR(SEARCH("WENN(ISTLEER('Projekt #1'!$D$9)",L23)))</formula>
    </cfRule>
    <cfRule type="containsText" dxfId="87" priority="1971" operator="containsText" text="&quot;">
      <formula>NOT(ISERROR(SEARCH("""",L23)))</formula>
    </cfRule>
  </conditionalFormatting>
  <conditionalFormatting sqref="L25">
    <cfRule type="containsText" dxfId="86" priority="1970" operator="containsText" text="&quot;">
      <formula>NOT(ISERROR(SEARCH("""",L25)))</formula>
    </cfRule>
  </conditionalFormatting>
  <conditionalFormatting sqref="L33">
    <cfRule type="containsText" dxfId="85" priority="1966" operator="containsText" text="&quot;">
      <formula>NOT(ISERROR(SEARCH("""",L33)))</formula>
    </cfRule>
  </conditionalFormatting>
  <conditionalFormatting sqref="L35">
    <cfRule type="containsText" dxfId="84" priority="1965" operator="containsText" text="&quot;">
      <formula>NOT(ISERROR(SEARCH("""",L35)))</formula>
    </cfRule>
  </conditionalFormatting>
  <conditionalFormatting sqref="L37">
    <cfRule type="containsText" dxfId="83" priority="1964" operator="containsText" text="&quot;">
      <formula>NOT(ISERROR(SEARCH("""",L37)))</formula>
    </cfRule>
  </conditionalFormatting>
  <conditionalFormatting sqref="L39">
    <cfRule type="containsText" dxfId="82" priority="1963" operator="containsText" text="&quot;">
      <formula>NOT(ISERROR(SEARCH("""",L39)))</formula>
    </cfRule>
  </conditionalFormatting>
  <conditionalFormatting sqref="L24">
    <cfRule type="containsText" dxfId="81" priority="1961" operator="containsText" text="&quot;">
      <formula>NOT(ISERROR(SEARCH("""",L24)))</formula>
    </cfRule>
  </conditionalFormatting>
  <conditionalFormatting sqref="L22:L27">
    <cfRule type="containsText" dxfId="80" priority="25" operator="containsText" text="ANGABE FEHLT">
      <formula>NOT(ISERROR(SEARCH("ANGABE FEHLT",L22)))</formula>
    </cfRule>
    <cfRule type="containsText" dxfId="79" priority="26" operator="containsText" text="&quot;&quot;">
      <formula>NOT(ISERROR(SEARCH("""""",L22)))</formula>
    </cfRule>
    <cfRule type="containsText" dxfId="78" priority="27" operator="containsText" text="ISTLEER">
      <formula>NOT(ISERROR(SEARCH("ISTLEER",L22)))</formula>
    </cfRule>
    <cfRule type="containsText" dxfId="77" priority="28" operator="containsText" text="ANGABE FEHLT">
      <formula>NOT(ISERROR(SEARCH("ANGABE FEHLT",L22)))</formula>
    </cfRule>
    <cfRule type="containsText" dxfId="76" priority="29" operator="containsText" text="ANGABE FEHLT">
      <formula>NOT(ISERROR(SEARCH("ANGABE FEHLT",L22)))</formula>
    </cfRule>
    <cfRule type="containsText" dxfId="75" priority="1960" operator="containsText" text="&quot;">
      <formula>NOT(ISERROR(SEARCH("""",L22)))</formula>
    </cfRule>
  </conditionalFormatting>
  <conditionalFormatting sqref="L26">
    <cfRule type="containsText" dxfId="74" priority="1959" operator="containsText" text="&quot;">
      <formula>NOT(ISERROR(SEARCH("""",L26)))</formula>
    </cfRule>
  </conditionalFormatting>
  <conditionalFormatting sqref="L28">
    <cfRule type="containsText" dxfId="73" priority="1958" operator="containsText" text="&quot;">
      <formula>NOT(ISERROR(SEARCH("""",L28)))</formula>
    </cfRule>
  </conditionalFormatting>
  <conditionalFormatting sqref="L30">
    <cfRule type="containsText" dxfId="72" priority="1957" operator="containsText" text="&quot;">
      <formula>NOT(ISERROR(SEARCH("""",L30)))</formula>
    </cfRule>
  </conditionalFormatting>
  <conditionalFormatting sqref="L32">
    <cfRule type="containsText" dxfId="71" priority="1956" operator="containsText" text="&quot;">
      <formula>NOT(ISERROR(SEARCH("""",L32)))</formula>
    </cfRule>
  </conditionalFormatting>
  <conditionalFormatting sqref="L34">
    <cfRule type="containsText" dxfId="70" priority="1955" operator="containsText" text="&quot;">
      <formula>NOT(ISERROR(SEARCH("""",L34)))</formula>
    </cfRule>
  </conditionalFormatting>
  <conditionalFormatting sqref="L36">
    <cfRule type="containsText" dxfId="69" priority="1954" operator="containsText" text="&quot;">
      <formula>NOT(ISERROR(SEARCH("""",L36)))</formula>
    </cfRule>
  </conditionalFormatting>
  <conditionalFormatting sqref="L38">
    <cfRule type="containsText" dxfId="68" priority="1953" operator="containsText" text="&quot;">
      <formula>NOT(ISERROR(SEARCH("""",L38)))</formula>
    </cfRule>
  </conditionalFormatting>
  <conditionalFormatting sqref="I36">
    <cfRule type="containsText" dxfId="67" priority="1907" operator="containsText" text="&quot;">
      <formula>NOT(ISERROR(SEARCH("""",I36)))</formula>
    </cfRule>
  </conditionalFormatting>
  <conditionalFormatting sqref="AA35">
    <cfRule type="containsText" dxfId="66" priority="1920" operator="containsText" text="&quot;">
      <formula>NOT(ISERROR(SEARCH("""",AA35)))</formula>
    </cfRule>
  </conditionalFormatting>
  <conditionalFormatting sqref="AA36">
    <cfRule type="containsText" dxfId="65" priority="1919" operator="containsText" text="&quot;">
      <formula>NOT(ISERROR(SEARCH("""",AA36)))</formula>
    </cfRule>
  </conditionalFormatting>
  <conditionalFormatting sqref="AA37">
    <cfRule type="containsText" dxfId="64" priority="1918" operator="containsText" text="&quot;">
      <formula>NOT(ISERROR(SEARCH("""",AA37)))</formula>
    </cfRule>
  </conditionalFormatting>
  <conditionalFormatting sqref="I32">
    <cfRule type="containsText" dxfId="63" priority="1908" operator="containsText" text="&quot;">
      <formula>NOT(ISERROR(SEARCH("""",I32)))</formula>
    </cfRule>
  </conditionalFormatting>
  <conditionalFormatting sqref="I38">
    <cfRule type="containsText" dxfId="62" priority="1906" operator="containsText" text="&quot;">
      <formula>NOT(ISERROR(SEARCH("""",I38)))</formula>
    </cfRule>
  </conditionalFormatting>
  <conditionalFormatting sqref="I33">
    <cfRule type="containsText" dxfId="61" priority="1900" operator="containsText" text="&quot;">
      <formula>NOT(ISERROR(SEARCH("""",I33)))</formula>
    </cfRule>
  </conditionalFormatting>
  <conditionalFormatting sqref="I37">
    <cfRule type="containsText" dxfId="60" priority="1899" operator="containsText" text="&quot;">
      <formula>NOT(ISERROR(SEARCH("""",I37)))</formula>
    </cfRule>
  </conditionalFormatting>
  <conditionalFormatting sqref="I39">
    <cfRule type="containsText" dxfId="59" priority="1898" operator="containsText" text="&quot;">
      <formula>NOT(ISERROR(SEARCH("""",I39)))</formula>
    </cfRule>
  </conditionalFormatting>
  <conditionalFormatting sqref="R24">
    <cfRule type="containsText" dxfId="58" priority="1890" operator="containsText" text="&quot;">
      <formula>NOT(ISERROR(SEARCH("""",R24)))</formula>
    </cfRule>
  </conditionalFormatting>
  <conditionalFormatting sqref="M23">
    <cfRule type="containsText" dxfId="57" priority="1891" operator="containsText" text="&quot;">
      <formula>NOT(ISERROR(SEARCH("""",M23)))</formula>
    </cfRule>
  </conditionalFormatting>
  <conditionalFormatting sqref="M32">
    <cfRule type="containsText" dxfId="56" priority="1889" operator="containsText" text="&quot;">
      <formula>NOT(ISERROR(SEARCH("""",M32)))</formula>
    </cfRule>
  </conditionalFormatting>
  <conditionalFormatting sqref="M33">
    <cfRule type="containsText" dxfId="55" priority="1888" operator="containsText" text="&quot;">
      <formula>NOT(ISERROR(SEARCH("""",M33)))</formula>
    </cfRule>
  </conditionalFormatting>
  <conditionalFormatting sqref="V29">
    <cfRule type="containsText" dxfId="54" priority="1871" operator="containsText" text="&quot;">
      <formula>NOT(ISERROR(SEARCH("""",V29)))</formula>
    </cfRule>
  </conditionalFormatting>
  <conditionalFormatting sqref="V28">
    <cfRule type="containsText" dxfId="53" priority="1864" operator="containsText" text="&quot;">
      <formula>NOT(ISERROR(SEARCH("""",V28)))</formula>
    </cfRule>
  </conditionalFormatting>
  <conditionalFormatting sqref="AB22:AB39">
    <cfRule type="containsText" dxfId="52" priority="1818" operator="containsText" text="&quot;">
      <formula>NOT(ISERROR(SEARCH("""",AB22)))</formula>
    </cfRule>
  </conditionalFormatting>
  <conditionalFormatting sqref="AR22:AS25">
    <cfRule type="containsText" dxfId="51" priority="1781" operator="containsText" text="&quot;">
      <formula>NOT(ISERROR(SEARCH("""",AR22)))</formula>
    </cfRule>
  </conditionalFormatting>
  <conditionalFormatting sqref="AR31:AS31">
    <cfRule type="containsText" dxfId="50" priority="1764" operator="containsText" text="&quot;">
      <formula>NOT(ISERROR(SEARCH("""",AR31)))</formula>
    </cfRule>
  </conditionalFormatting>
  <conditionalFormatting sqref="AR26:AS26">
    <cfRule type="containsText" dxfId="49" priority="1769" operator="containsText" text="&quot;">
      <formula>NOT(ISERROR(SEARCH("""",AR26)))</formula>
    </cfRule>
  </conditionalFormatting>
  <conditionalFormatting sqref="AR30:AS30">
    <cfRule type="containsText" dxfId="48" priority="1765" operator="containsText" text="&quot;">
      <formula>NOT(ISERROR(SEARCH("""",AR30)))</formula>
    </cfRule>
  </conditionalFormatting>
  <conditionalFormatting sqref="AR27:AS27">
    <cfRule type="containsText" dxfId="47" priority="1749" operator="containsText" text="&quot;">
      <formula>NOT(ISERROR(SEARCH("""",AR27)))</formula>
    </cfRule>
  </conditionalFormatting>
  <conditionalFormatting sqref="AR28:AS28">
    <cfRule type="containsText" dxfId="46" priority="1748" operator="containsText" text="&quot;">
      <formula>NOT(ISERROR(SEARCH("""",AR28)))</formula>
    </cfRule>
  </conditionalFormatting>
  <conditionalFormatting sqref="AR32:AS35">
    <cfRule type="containsText" dxfId="45" priority="1751" operator="containsText" text="&quot;">
      <formula>NOT(ISERROR(SEARCH("""",AR32)))</formula>
    </cfRule>
  </conditionalFormatting>
  <conditionalFormatting sqref="AR36:AS39">
    <cfRule type="containsText" dxfId="44" priority="1750" operator="containsText" text="&quot;">
      <formula>NOT(ISERROR(SEARCH("""",AR36)))</formula>
    </cfRule>
  </conditionalFormatting>
  <conditionalFormatting sqref="AR29:AS29">
    <cfRule type="containsText" dxfId="43" priority="1747" operator="containsText" text="&quot;">
      <formula>NOT(ISERROR(SEARCH("""",AR29)))</formula>
    </cfRule>
  </conditionalFormatting>
  <conditionalFormatting sqref="AE23">
    <cfRule type="containsText" dxfId="42" priority="1735" operator="containsText" text="&quot;">
      <formula>NOT(ISERROR(SEARCH("""",AE23)))</formula>
    </cfRule>
  </conditionalFormatting>
  <conditionalFormatting sqref="AE24">
    <cfRule type="containsText" dxfId="41" priority="1734" operator="containsText" text="&quot;">
      <formula>NOT(ISERROR(SEARCH("""",AE24)))</formula>
    </cfRule>
  </conditionalFormatting>
  <conditionalFormatting sqref="AE25">
    <cfRule type="containsText" dxfId="40" priority="1733" operator="containsText" text="&quot;">
      <formula>NOT(ISERROR(SEARCH("""",AE25)))</formula>
    </cfRule>
  </conditionalFormatting>
  <conditionalFormatting sqref="AE26">
    <cfRule type="containsText" dxfId="39" priority="1732" operator="containsText" text="&quot;">
      <formula>NOT(ISERROR(SEARCH("""",AE26)))</formula>
    </cfRule>
  </conditionalFormatting>
  <conditionalFormatting sqref="AE27">
    <cfRule type="containsText" dxfId="38" priority="1731" operator="containsText" text="&quot;">
      <formula>NOT(ISERROR(SEARCH("""",AE27)))</formula>
    </cfRule>
  </conditionalFormatting>
  <conditionalFormatting sqref="AE28">
    <cfRule type="containsText" dxfId="37" priority="1730" operator="containsText" text="&quot;">
      <formula>NOT(ISERROR(SEARCH("""",AE28)))</formula>
    </cfRule>
  </conditionalFormatting>
  <conditionalFormatting sqref="AE29">
    <cfRule type="containsText" dxfId="36" priority="1729" operator="containsText" text="&quot;">
      <formula>NOT(ISERROR(SEARCH("""",AE29)))</formula>
    </cfRule>
  </conditionalFormatting>
  <conditionalFormatting sqref="H23:H39">
    <cfRule type="containsText" dxfId="35" priority="1726" operator="containsText" text="&quot;">
      <formula>NOT(ISERROR(SEARCH("""",H23)))</formula>
    </cfRule>
  </conditionalFormatting>
  <conditionalFormatting sqref="V26">
    <cfRule type="containsText" dxfId="34" priority="1721" operator="containsText" text="&quot;">
      <formula>NOT(ISERROR(SEARCH("""",V26)))</formula>
    </cfRule>
  </conditionalFormatting>
  <conditionalFormatting sqref="V27">
    <cfRule type="containsText" dxfId="33" priority="1722" operator="containsText" text="&quot;">
      <formula>NOT(ISERROR(SEARCH("""",V27)))</formula>
    </cfRule>
  </conditionalFormatting>
  <conditionalFormatting sqref="AM22:AM39">
    <cfRule type="containsText" dxfId="32" priority="1666" operator="containsText" text="&quot;">
      <formula>NOT(ISERROR(SEARCH("""",AM22)))</formula>
    </cfRule>
  </conditionalFormatting>
  <conditionalFormatting sqref="AP36:AP39">
    <cfRule type="containsText" dxfId="31" priority="1660" operator="containsText" text="&quot;">
      <formula>NOT(ISERROR(SEARCH("""",AP36)))</formula>
    </cfRule>
  </conditionalFormatting>
  <conditionalFormatting sqref="AO36:AO39">
    <cfRule type="containsText" dxfId="30" priority="1653" operator="containsText" text="&quot;">
      <formula>NOT(ISERROR(SEARCH("""",AO36)))</formula>
    </cfRule>
  </conditionalFormatting>
  <conditionalFormatting sqref="AI35:AJ35">
    <cfRule type="containsText" dxfId="29" priority="1611" operator="containsText" text="&quot;">
      <formula>NOT(ISERROR(SEARCH("""",AI35)))</formula>
    </cfRule>
  </conditionalFormatting>
  <conditionalFormatting sqref="AI23:AJ23">
    <cfRule type="containsText" dxfId="28" priority="1613" operator="containsText" text="&quot;">
      <formula>NOT(ISERROR(SEARCH("""",AI23)))</formula>
    </cfRule>
  </conditionalFormatting>
  <conditionalFormatting sqref="AI25:AJ25">
    <cfRule type="containsText" dxfId="27" priority="1612" operator="containsText" text="&quot;">
      <formula>NOT(ISERROR(SEARCH("""",AI25)))</formula>
    </cfRule>
  </conditionalFormatting>
  <conditionalFormatting sqref="AS40:AS63">
    <cfRule type="containsText" dxfId="26" priority="33" operator="containsText" text="&quot;">
      <formula>NOT(ISERROR(SEARCH("""",AS40)))</formula>
    </cfRule>
  </conditionalFormatting>
  <conditionalFormatting sqref="AI40:AJ63">
    <cfRule type="containsText" dxfId="25" priority="32" operator="containsText" text="&quot;">
      <formula>NOT(ISERROR(SEARCH("""",AI40)))</formula>
    </cfRule>
  </conditionalFormatting>
  <conditionalFormatting sqref="AR40:AR63">
    <cfRule type="containsText" dxfId="24" priority="31" operator="containsText" text="&quot;">
      <formula>NOT(ISERROR(SEARCH("""",AR40)))</formula>
    </cfRule>
  </conditionalFormatting>
  <conditionalFormatting sqref="H22:J27">
    <cfRule type="containsText" dxfId="23" priority="19" operator="containsText" text="ANGABE FEHLT">
      <formula>NOT(ISERROR(SEARCH("ANGABE FEHLT",H22)))</formula>
    </cfRule>
    <cfRule type="containsText" dxfId="22" priority="20" operator="containsText" text="&quot;&quot;">
      <formula>NOT(ISERROR(SEARCH("""""",H22)))</formula>
    </cfRule>
    <cfRule type="containsText" dxfId="21" priority="21" operator="containsText" text="ISTLEER">
      <formula>NOT(ISERROR(SEARCH("ISTLEER",H22)))</formula>
    </cfRule>
    <cfRule type="containsText" dxfId="20" priority="22" operator="containsText" text="ANGABE FEHLT">
      <formula>NOT(ISERROR(SEARCH("ANGABE FEHLT",H22)))</formula>
    </cfRule>
    <cfRule type="containsText" dxfId="19" priority="23" operator="containsText" text="ANGABE FEHLT">
      <formula>NOT(ISERROR(SEARCH("ANGABE FEHLT",H22)))</formula>
    </cfRule>
    <cfRule type="containsText" dxfId="18" priority="24" operator="containsText" text="&quot;">
      <formula>NOT(ISERROR(SEARCH("""",H22)))</formula>
    </cfRule>
  </conditionalFormatting>
  <conditionalFormatting sqref="W22:W27">
    <cfRule type="containsText" dxfId="17" priority="13" operator="containsText" text="ANGABE FEHLT">
      <formula>NOT(ISERROR(SEARCH("ANGABE FEHLT",W22)))</formula>
    </cfRule>
    <cfRule type="containsText" dxfId="16" priority="14" operator="containsText" text="&quot;&quot;">
      <formula>NOT(ISERROR(SEARCH("""""",W22)))</formula>
    </cfRule>
    <cfRule type="containsText" dxfId="15" priority="15" operator="containsText" text="ISTLEER">
      <formula>NOT(ISERROR(SEARCH("ISTLEER",W22)))</formula>
    </cfRule>
    <cfRule type="containsText" dxfId="14" priority="16" operator="containsText" text="ANGABE FEHLT">
      <formula>NOT(ISERROR(SEARCH("ANGABE FEHLT",W22)))</formula>
    </cfRule>
    <cfRule type="containsText" dxfId="13" priority="17" operator="containsText" text="ANGABE FEHLT">
      <formula>NOT(ISERROR(SEARCH("ANGABE FEHLT",W22)))</formula>
    </cfRule>
    <cfRule type="containsText" dxfId="12" priority="18" operator="containsText" text="&quot;">
      <formula>NOT(ISERROR(SEARCH("""",W22)))</formula>
    </cfRule>
  </conditionalFormatting>
  <conditionalFormatting sqref="Y22:Y27">
    <cfRule type="containsText" dxfId="11" priority="7" operator="containsText" text="ANGABE FEHLT">
      <formula>NOT(ISERROR(SEARCH("ANGABE FEHLT",Y22)))</formula>
    </cfRule>
    <cfRule type="containsText" dxfId="10" priority="8" operator="containsText" text="&quot;&quot;">
      <formula>NOT(ISERROR(SEARCH("""""",Y22)))</formula>
    </cfRule>
    <cfRule type="containsText" dxfId="9" priority="9" operator="containsText" text="ISTLEER">
      <formula>NOT(ISERROR(SEARCH("ISTLEER",Y22)))</formula>
    </cfRule>
    <cfRule type="containsText" dxfId="8" priority="10" operator="containsText" text="ANGABE FEHLT">
      <formula>NOT(ISERROR(SEARCH("ANGABE FEHLT",Y22)))</formula>
    </cfRule>
    <cfRule type="containsText" dxfId="7" priority="11" operator="containsText" text="ANGABE FEHLT">
      <formula>NOT(ISERROR(SEARCH("ANGABE FEHLT",Y22)))</formula>
    </cfRule>
    <cfRule type="containsText" dxfId="6" priority="12" operator="containsText" text="&quot;">
      <formula>NOT(ISERROR(SEARCH("""",Y22)))</formula>
    </cfRule>
  </conditionalFormatting>
  <conditionalFormatting sqref="AA22:AA27">
    <cfRule type="containsText" dxfId="5" priority="2" operator="containsText" text="&quot;&quot;">
      <formula>NOT(ISERROR(SEARCH("""""",AA22)))</formula>
    </cfRule>
    <cfRule type="containsText" dxfId="4" priority="3" operator="containsText" text="ISTLEER">
      <formula>NOT(ISERROR(SEARCH("ISTLEER",AA22)))</formula>
    </cfRule>
    <cfRule type="containsText" dxfId="3" priority="4" operator="containsText" text="ANGABE FEHLT">
      <formula>NOT(ISERROR(SEARCH("ANGABE FEHLT",AA22)))</formula>
    </cfRule>
    <cfRule type="containsText" dxfId="2" priority="5" operator="containsText" text="ANGABE FEHLT">
      <formula>NOT(ISERROR(SEARCH("ANGABE FEHLT",AA22)))</formula>
    </cfRule>
    <cfRule type="containsText" dxfId="1" priority="6" operator="containsText" text="&quot;">
      <formula>NOT(ISERROR(SEARCH("""",AA22)))</formula>
    </cfRule>
  </conditionalFormatting>
  <conditionalFormatting sqref="A1:XFD1048576">
    <cfRule type="containsText" dxfId="0" priority="1" operator="containsText" text="ANGABE FEHLT">
      <formula>NOT(ISERROR(SEARCH("ANGABE FEHLT",A1)))</formula>
    </cfRule>
  </conditionalFormatting>
  <pageMargins left="0.7" right="0.7" top="0.78740157499999996" bottom="0.78740157499999996" header="0.3" footer="0.3"/>
  <pageSetup paperSize="8" scale="35" fitToWidth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17"/>
  <sheetViews>
    <sheetView zoomScale="85" zoomScaleNormal="85" workbookViewId="0">
      <pane xSplit="1" ySplit="1" topLeftCell="B2" activePane="bottomRight" state="frozen"/>
      <selection activeCell="AQ22" sqref="AQ22"/>
      <selection pane="topRight" activeCell="AQ22" sqref="AQ22"/>
      <selection pane="bottomLeft" activeCell="AQ22" sqref="AQ22"/>
      <selection pane="bottomRight" activeCell="AQ22" sqref="AQ22"/>
    </sheetView>
  </sheetViews>
  <sheetFormatPr baseColWidth="10" defaultColWidth="8.88671875" defaultRowHeight="14.4" x14ac:dyDescent="0.3"/>
  <cols>
    <col min="1" max="1" width="12.33203125" style="6" bestFit="1" customWidth="1"/>
    <col min="2" max="2" width="37" bestFit="1" customWidth="1"/>
    <col min="3" max="3" width="33.6640625" customWidth="1"/>
    <col min="4" max="4" width="17.88671875" bestFit="1" customWidth="1"/>
    <col min="5" max="5" width="47.109375" customWidth="1"/>
    <col min="15" max="16" width="8.88671875" customWidth="1"/>
  </cols>
  <sheetData>
    <row r="1" spans="1:4" x14ac:dyDescent="0.3">
      <c r="A1" s="5" t="s">
        <v>124</v>
      </c>
      <c r="B1" s="1" t="s">
        <v>131</v>
      </c>
      <c r="C1" s="1" t="s">
        <v>125</v>
      </c>
      <c r="D1" s="1" t="s">
        <v>0</v>
      </c>
    </row>
    <row r="2" spans="1:4" x14ac:dyDescent="0.3">
      <c r="A2" s="4">
        <v>1</v>
      </c>
      <c r="B2" s="2" t="s">
        <v>126</v>
      </c>
      <c r="C2" s="60" t="s">
        <v>194</v>
      </c>
      <c r="D2" s="3"/>
    </row>
    <row r="3" spans="1:4" x14ac:dyDescent="0.3">
      <c r="A3" s="4">
        <f>A2+1</f>
        <v>2</v>
      </c>
      <c r="B3" s="2" t="s">
        <v>127</v>
      </c>
      <c r="C3" s="60" t="s">
        <v>196</v>
      </c>
      <c r="D3" s="3"/>
    </row>
    <row r="4" spans="1:4" x14ac:dyDescent="0.3">
      <c r="A4" s="4">
        <f t="shared" ref="A4:A5" si="0">A3+1</f>
        <v>3</v>
      </c>
      <c r="B4" s="2" t="s">
        <v>128</v>
      </c>
      <c r="C4" s="60" t="s">
        <v>130</v>
      </c>
      <c r="D4" s="3"/>
    </row>
    <row r="5" spans="1:4" x14ac:dyDescent="0.3">
      <c r="A5" s="4">
        <f t="shared" si="0"/>
        <v>4</v>
      </c>
      <c r="B5" s="2" t="s">
        <v>129</v>
      </c>
      <c r="C5" s="60" t="s">
        <v>195</v>
      </c>
      <c r="D5" s="3"/>
    </row>
    <row r="14" spans="1:4" s="7" customFormat="1" x14ac:dyDescent="0.3">
      <c r="A14" s="6"/>
      <c r="B14"/>
      <c r="C14"/>
      <c r="D14"/>
    </row>
    <row r="15" spans="1:4" s="7" customFormat="1" x14ac:dyDescent="0.3">
      <c r="A15" s="6"/>
      <c r="B15"/>
      <c r="C15"/>
      <c r="D15"/>
    </row>
    <row r="16" spans="1:4" s="7" customFormat="1" x14ac:dyDescent="0.3">
      <c r="A16" s="6"/>
      <c r="B16"/>
      <c r="C16"/>
      <c r="D16"/>
    </row>
    <row r="17" spans="1:4" s="7" customFormat="1" x14ac:dyDescent="0.3">
      <c r="A17" s="6"/>
      <c r="B17"/>
      <c r="C17"/>
      <c r="D17"/>
    </row>
  </sheetData>
  <autoFilter ref="A1:D1" xr:uid="{00000000-0009-0000-0000-000007000000}"/>
  <pageMargins left="0.7" right="0.7" top="0.75" bottom="0.75" header="0.3" footer="0.3"/>
  <pageSetup paperSize="8" scale="3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Projektmeldung</vt:lpstr>
      <vt:lpstr>Projekt #5</vt:lpstr>
      <vt:lpstr>Projekt #6</vt:lpstr>
      <vt:lpstr>PROJEKTDATEN</vt:lpstr>
      <vt:lpstr>RETECH_BEZUG</vt:lpstr>
      <vt:lpstr>Projektmeldung!Druckbereich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2022-07-15T13:21:01Z</dcterms:modified>
</cp:coreProperties>
</file>