
<file path=[Content_Types].xml><?xml version="1.0" encoding="utf-8"?>
<Types xmlns="http://schemas.openxmlformats.org/package/2006/content-types">
  <Default Extension="bin" ContentType="application/vnd.openxmlformats-officedocument.spreadsheetml.printerSettings"/>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pivotTables/pivotTable1.xml" ContentType="application/vnd.openxmlformats-officedocument.spreadsheetml.pivotTable+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theme/themeOverride1.xml" ContentType="application/vnd.openxmlformats-officedocument.themeOverride+xml"/>
  <Override PartName="/xl/pivotTables/pivotTable2.xml" ContentType="application/vnd.openxmlformats-officedocument.spreadsheetml.pivotTable+xml"/>
  <Override PartName="/xl/drawings/drawing3.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drawings/drawing4.xml" ContentType="application/vnd.openxmlformats-officedocument.drawing+xml"/>
  <Override PartName="/xl/charts/chart7.xml" ContentType="application/vnd.openxmlformats-officedocument.drawingml.chart+xml"/>
  <Override PartName="/xl/charts/style7.xml" ContentType="application/vnd.ms-office.chartstyle+xml"/>
  <Override PartName="/xl/charts/colors7.xml" ContentType="application/vnd.ms-office.chartcolorstyle+xml"/>
  <Override PartName="/xl/charts/chart8.xml" ContentType="application/vnd.openxmlformats-officedocument.drawingml.chart+xml"/>
  <Override PartName="/xl/charts/style8.xml" ContentType="application/vnd.ms-office.chartstyle+xml"/>
  <Override PartName="/xl/charts/colors8.xml" ContentType="application/vnd.ms-office.chartcolorstyle+xml"/>
  <Override PartName="/xl/charts/chart9.xml" ContentType="application/vnd.openxmlformats-officedocument.drawingml.chart+xml"/>
  <Override PartName="/xl/charts/style9.xml" ContentType="application/vnd.ms-office.chartstyle+xml"/>
  <Override PartName="/xl/charts/colors9.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Types>
</file>

<file path=_rels/.rels><?xml version='1.0' encoding='UTF-8' standalone='no' ?><Relationships xmlns="http://schemas.openxmlformats.org/package/2006/relationships"><Relationship Id="rId3" Type="http://schemas.openxmlformats.org/officeDocument/2006/relationships/extended-properties" Target="docProps/app.xml"></Relationship><Relationship Id="rId2" Type="http://schemas.openxmlformats.org/package/2006/relationships/metadata/core-properties" Target="docProps/core.xml"></Relationship><Relationship Id="rId1" Type="http://schemas.openxmlformats.org/officeDocument/2006/relationships/officeDocument" Target="xl/workbook.xml"></Relationship><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hidePivotFieldList="1"/>
  <mc:AlternateContent xmlns:mc="http://schemas.openxmlformats.org/markup-compatibility/2006">
    <mc:Choice Requires="x15">
      <x15ac:absPath xmlns:x15ac="http://schemas.microsoft.com/office/spreadsheetml/2010/11/ac" url="https://sdplatform-my.sharepoint.com/personal/o_lohunova_sdplatform_onmicrosoft_com/Documents/Kirgiz poject 2021/FINAL RESULTS/Deliverables/Annexes/"/>
    </mc:Choice>
  </mc:AlternateContent>
  <xr:revisionPtr revIDLastSave="0" documentId="8_{E68AE2EE-927C-4A85-89E1-C583B3D9065A}" xr6:coauthVersionLast="47" xr6:coauthVersionMax="47" xr10:uidLastSave="{00000000-0000-0000-0000-000000000000}"/>
  <bookViews>
    <workbookView xWindow="-108" yWindow="-108" windowWidth="23256" windowHeight="12456" tabRatio="581" xr2:uid="{00000000-000D-0000-FFFF-FFFF00000000}"/>
  </bookViews>
  <sheets>
    <sheet name="Про шаблон" sheetId="1" r:id="rId1"/>
    <sheet name="Группа 1 Вопросы" sheetId="5" r:id="rId2"/>
    <sheet name="Группа 1 Объяснения" sheetId="10" r:id="rId3"/>
    <sheet name="Группа 1 Оценка" sheetId="14" r:id="rId4"/>
    <sheet name="Группа 1 Графики" sheetId="12" r:id="rId5"/>
    <sheet name="Группа 2 Вопросы" sheetId="11" r:id="rId6"/>
    <sheet name="Группа 2 Оценка" sheetId="17" r:id="rId7"/>
    <sheet name="Группа 2 Графики" sheetId="15" r:id="rId8"/>
    <sheet name="Общая оценка" sheetId="18" r:id="rId9"/>
    <sheet name="Общие графики" sheetId="19" r:id="rId10"/>
    <sheet name="Каталог мероприятий" sheetId="7" r:id="rId11"/>
  </sheets>
  <externalReferences>
    <externalReference r:id="rId12"/>
  </externalReferences>
  <definedNames>
    <definedName name="_xlnm._FilterDatabase" localSheetId="2" hidden="1">'Группа 1 Объяснения'!#REF!</definedName>
    <definedName name="_xlnm._FilterDatabase" localSheetId="10" hidden="1">'Каталог мероприятий'!#REF!</definedName>
    <definedName name="_ftn1" localSheetId="1">'Группа 1 Вопросы'!$C$14</definedName>
    <definedName name="_ftn1" localSheetId="5">'Группа 2 Вопросы'!#REF!</definedName>
    <definedName name="_ftnref1" localSheetId="1">'Группа 1 Вопросы'!$C$10</definedName>
    <definedName name="_ftnref1" localSheetId="5">'Группа 2 Вопросы'!#REF!</definedName>
  </definedNames>
  <calcPr calcId="191029"/>
  <customWorkbookViews>
    <customWorkbookView name="VAIO RED - Личное представление" guid="{7420B12A-7942-457E-981F-D2D91C809DAA}" mergeInterval="0" personalView="1" maximized="1" xWindow="1" yWindow="1" windowWidth="1916" windowHeight="691" tabRatio="775" activeSheetId="3"/>
  </customWorkbookViews>
  <pivotCaches>
    <pivotCache cacheId="0" r:id="rId13"/>
    <pivotCache cacheId="1" r:id="rId14"/>
  </pivotCache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12" i="18" l="1"/>
  <c r="B12" i="14"/>
  <c r="B12" i="17"/>
  <c r="C20" i="18" l="1"/>
  <c r="C24" i="18"/>
  <c r="C27" i="18"/>
  <c r="C16" i="18"/>
  <c r="W53" i="17" l="1"/>
  <c r="K7" i="11"/>
  <c r="C27" i="17"/>
  <c r="C26" i="17"/>
  <c r="C25" i="17"/>
  <c r="C24" i="17"/>
  <c r="C23" i="17"/>
  <c r="C22" i="17"/>
  <c r="C21" i="17"/>
  <c r="C20" i="17"/>
  <c r="C19" i="17"/>
  <c r="C18" i="17"/>
  <c r="C17" i="17"/>
  <c r="C16" i="17"/>
  <c r="A252" i="11" l="1"/>
  <c r="A251" i="11"/>
  <c r="A250" i="11"/>
  <c r="A249" i="11"/>
  <c r="A247" i="11"/>
  <c r="A246" i="11"/>
  <c r="A244" i="11"/>
  <c r="A243" i="11"/>
  <c r="A240" i="11"/>
  <c r="A239" i="11"/>
  <c r="A238" i="11"/>
  <c r="A237" i="11"/>
  <c r="A234" i="11"/>
  <c r="A233" i="11"/>
  <c r="A232" i="11"/>
  <c r="A231" i="11"/>
  <c r="A230" i="11"/>
  <c r="A229" i="11"/>
  <c r="A228" i="11"/>
  <c r="A227" i="11"/>
  <c r="A226" i="11"/>
  <c r="A225" i="11"/>
  <c r="A224" i="11"/>
  <c r="A223" i="11"/>
  <c r="A220" i="11"/>
  <c r="A219" i="11"/>
  <c r="A218" i="11"/>
  <c r="A217" i="11"/>
  <c r="A216" i="11"/>
  <c r="A215" i="11"/>
  <c r="A214" i="11"/>
  <c r="A213" i="11"/>
  <c r="A212" i="11"/>
  <c r="A211" i="11"/>
  <c r="A210" i="11"/>
  <c r="A209" i="11"/>
  <c r="A208" i="11"/>
  <c r="A206" i="11"/>
  <c r="A205" i="11"/>
  <c r="A204" i="11"/>
  <c r="A203" i="11"/>
  <c r="A202" i="11"/>
  <c r="A201" i="11"/>
  <c r="A200" i="11"/>
  <c r="A199" i="11"/>
  <c r="A198" i="11"/>
  <c r="A197" i="11"/>
  <c r="A196" i="11"/>
  <c r="A195" i="11"/>
  <c r="A192" i="11"/>
  <c r="A191" i="11"/>
  <c r="A190" i="11"/>
  <c r="A189" i="11"/>
  <c r="A188" i="11"/>
  <c r="A187" i="11"/>
  <c r="A186" i="11"/>
  <c r="A185" i="11"/>
  <c r="A184" i="11"/>
  <c r="A183" i="11"/>
  <c r="A182" i="11"/>
  <c r="A181" i="11"/>
  <c r="A180" i="11"/>
  <c r="A179" i="11"/>
  <c r="A178" i="11"/>
  <c r="A177" i="11"/>
  <c r="A176" i="11"/>
  <c r="A175" i="11"/>
  <c r="A174" i="11"/>
  <c r="A173" i="11"/>
  <c r="A172" i="11"/>
  <c r="A171" i="11"/>
  <c r="A170" i="11"/>
  <c r="A169" i="11"/>
  <c r="A168" i="11"/>
  <c r="A167" i="11"/>
  <c r="A165" i="11"/>
  <c r="A164" i="11"/>
  <c r="A163" i="11"/>
  <c r="A162" i="11"/>
  <c r="A161" i="11"/>
  <c r="A160" i="11"/>
  <c r="A159" i="11"/>
  <c r="A158" i="11"/>
  <c r="A157" i="11"/>
  <c r="A156" i="11"/>
  <c r="A155" i="11"/>
  <c r="A154" i="11"/>
  <c r="A153" i="11"/>
  <c r="A152" i="11"/>
  <c r="A151" i="11"/>
  <c r="A150" i="11"/>
  <c r="A149" i="11"/>
  <c r="A147" i="11"/>
  <c r="A146" i="11"/>
  <c r="A145" i="11"/>
  <c r="A144" i="11"/>
  <c r="A143" i="11"/>
  <c r="A142" i="11"/>
  <c r="A141" i="11"/>
  <c r="A140" i="11"/>
  <c r="A139" i="11"/>
  <c r="A138" i="11"/>
  <c r="A137" i="11"/>
  <c r="A136" i="11"/>
  <c r="A135" i="11"/>
  <c r="A134" i="11"/>
  <c r="A133" i="11"/>
  <c r="A132" i="11"/>
  <c r="A131" i="11"/>
  <c r="A130" i="11"/>
  <c r="A128" i="11"/>
  <c r="A127" i="11"/>
  <c r="A126" i="11"/>
  <c r="A125" i="11"/>
  <c r="A124" i="11"/>
  <c r="A123" i="11"/>
  <c r="A121" i="11"/>
  <c r="A120" i="11"/>
  <c r="A119" i="11"/>
  <c r="A118" i="11"/>
  <c r="A117" i="11"/>
  <c r="A116" i="11"/>
  <c r="A115" i="11"/>
  <c r="A114" i="11"/>
  <c r="A113" i="11"/>
  <c r="A112" i="11"/>
  <c r="A111" i="11"/>
  <c r="A110" i="11"/>
  <c r="A109" i="11"/>
  <c r="A107" i="11"/>
  <c r="A106" i="11"/>
  <c r="A105" i="11"/>
  <c r="A104" i="11"/>
  <c r="A103" i="11"/>
  <c r="A100" i="11"/>
  <c r="A99" i="11"/>
  <c r="A98" i="11"/>
  <c r="A97" i="11"/>
  <c r="A96" i="11"/>
  <c r="A95" i="11"/>
  <c r="A92" i="11"/>
  <c r="A91" i="11"/>
  <c r="A90" i="11"/>
  <c r="A89" i="11"/>
  <c r="A88" i="11"/>
  <c r="A87" i="11"/>
  <c r="A86" i="11"/>
  <c r="A85" i="11"/>
  <c r="A84" i="11"/>
  <c r="A83" i="11"/>
  <c r="A82" i="11"/>
  <c r="A81" i="11"/>
  <c r="A80" i="11"/>
  <c r="A79" i="11"/>
  <c r="A78" i="11"/>
  <c r="A77" i="11"/>
  <c r="A76" i="11"/>
  <c r="A75" i="11"/>
  <c r="A74" i="11"/>
  <c r="A73" i="11"/>
  <c r="A72" i="11"/>
  <c r="A71" i="11"/>
  <c r="A70" i="11"/>
  <c r="A69" i="11"/>
  <c r="A68" i="11"/>
  <c r="A67" i="11"/>
  <c r="A66" i="11"/>
  <c r="A65" i="11"/>
  <c r="A64" i="11"/>
  <c r="A63" i="11"/>
  <c r="A61" i="11"/>
  <c r="A60" i="11"/>
  <c r="A59" i="11"/>
  <c r="A58" i="11"/>
  <c r="A57" i="11"/>
  <c r="A56" i="11"/>
  <c r="A54" i="11"/>
  <c r="A53" i="11"/>
  <c r="A52" i="11"/>
  <c r="A51" i="11"/>
  <c r="A50" i="11"/>
  <c r="A49" i="11"/>
  <c r="A48" i="11"/>
  <c r="A47" i="11"/>
  <c r="A46" i="11"/>
  <c r="A45" i="11"/>
  <c r="A44" i="11"/>
  <c r="A43" i="11"/>
  <c r="A42" i="11"/>
  <c r="A41" i="11"/>
  <c r="A40" i="11"/>
  <c r="A39" i="11"/>
  <c r="A38" i="11"/>
  <c r="A37" i="11"/>
  <c r="A36" i="11"/>
  <c r="A35" i="11"/>
  <c r="A34" i="11"/>
  <c r="A32" i="11"/>
  <c r="A31" i="11"/>
  <c r="A30" i="11"/>
  <c r="A29" i="11"/>
  <c r="A28" i="11"/>
  <c r="A27" i="11"/>
  <c r="A26" i="11"/>
  <c r="A25" i="11"/>
  <c r="A24" i="11"/>
  <c r="A23" i="11"/>
  <c r="A22" i="11"/>
  <c r="A21" i="11"/>
  <c r="A20" i="11"/>
  <c r="A19" i="11"/>
  <c r="A18" i="11"/>
  <c r="A17" i="11"/>
  <c r="A16" i="11"/>
  <c r="A15" i="11"/>
  <c r="A14" i="11"/>
  <c r="A13" i="11"/>
  <c r="A12" i="11"/>
  <c r="A11" i="11"/>
  <c r="A10" i="11"/>
  <c r="A9" i="11"/>
  <c r="A8" i="11"/>
  <c r="A7" i="11"/>
  <c r="A8" i="5"/>
  <c r="A7" i="5"/>
  <c r="A6" i="5"/>
  <c r="A12" i="5"/>
  <c r="A11" i="5"/>
  <c r="A10" i="5"/>
  <c r="A18" i="5"/>
  <c r="A17" i="5"/>
  <c r="A16" i="5"/>
  <c r="A15" i="5"/>
  <c r="A14" i="5"/>
  <c r="A27" i="5"/>
  <c r="A26" i="5"/>
  <c r="A25" i="5"/>
  <c r="A24" i="5"/>
  <c r="A23" i="5"/>
  <c r="A22" i="5"/>
  <c r="A21" i="5"/>
  <c r="A20" i="5"/>
  <c r="A37" i="5"/>
  <c r="A36" i="5"/>
  <c r="A35" i="5"/>
  <c r="A34" i="5"/>
  <c r="A33" i="5"/>
  <c r="A32" i="5"/>
  <c r="A31" i="5"/>
  <c r="A30" i="5"/>
  <c r="A29" i="5"/>
  <c r="A43" i="5"/>
  <c r="A42" i="5"/>
  <c r="A41" i="5"/>
  <c r="A40" i="5"/>
  <c r="A39" i="5"/>
  <c r="A46" i="5"/>
  <c r="A45" i="5"/>
  <c r="A50" i="5"/>
  <c r="A49" i="5"/>
  <c r="A48" i="5"/>
  <c r="L252" i="11"/>
  <c r="J252" i="11"/>
  <c r="K252" i="11" s="1"/>
  <c r="L251" i="11"/>
  <c r="J251" i="11"/>
  <c r="K251" i="11" s="1"/>
  <c r="L250" i="11"/>
  <c r="J250" i="11"/>
  <c r="K250" i="11" s="1"/>
  <c r="L249" i="11"/>
  <c r="J249" i="11"/>
  <c r="K249" i="11" s="1"/>
  <c r="L247" i="11"/>
  <c r="J247" i="11"/>
  <c r="K247" i="11" s="1"/>
  <c r="L246" i="11"/>
  <c r="J246" i="11"/>
  <c r="K246" i="11" s="1"/>
  <c r="L244" i="11"/>
  <c r="J244" i="11"/>
  <c r="K244" i="11" s="1"/>
  <c r="L243" i="11"/>
  <c r="K243" i="11"/>
  <c r="J243" i="11"/>
  <c r="L240" i="11"/>
  <c r="J240" i="11"/>
  <c r="K240" i="11" s="1"/>
  <c r="L239" i="11"/>
  <c r="J239" i="11"/>
  <c r="K239" i="11" s="1"/>
  <c r="L238" i="11"/>
  <c r="J238" i="11"/>
  <c r="K238" i="11" s="1"/>
  <c r="L237" i="11"/>
  <c r="J237" i="11"/>
  <c r="K237" i="11" s="1"/>
  <c r="L234" i="11"/>
  <c r="J234" i="11"/>
  <c r="K234" i="11" s="1"/>
  <c r="L233" i="11"/>
  <c r="J233" i="11"/>
  <c r="K233" i="11" s="1"/>
  <c r="L232" i="11"/>
  <c r="J232" i="11"/>
  <c r="K232" i="11" s="1"/>
  <c r="L231" i="11"/>
  <c r="J231" i="11"/>
  <c r="K231" i="11" s="1"/>
  <c r="L230" i="11"/>
  <c r="J230" i="11"/>
  <c r="K230" i="11" s="1"/>
  <c r="L229" i="11"/>
  <c r="J229" i="11"/>
  <c r="K229" i="11" s="1"/>
  <c r="L228" i="11"/>
  <c r="J228" i="11"/>
  <c r="K228" i="11" s="1"/>
  <c r="L227" i="11"/>
  <c r="K227" i="11"/>
  <c r="J227" i="11"/>
  <c r="L226" i="11"/>
  <c r="J226" i="11"/>
  <c r="K226" i="11" s="1"/>
  <c r="L225" i="11"/>
  <c r="J225" i="11"/>
  <c r="K225" i="11" s="1"/>
  <c r="L224" i="11"/>
  <c r="J224" i="11"/>
  <c r="K224" i="11" s="1"/>
  <c r="L223" i="11"/>
  <c r="K223" i="11"/>
  <c r="J223" i="11"/>
  <c r="L220" i="11"/>
  <c r="J220" i="11"/>
  <c r="K220" i="11" s="1"/>
  <c r="L219" i="11"/>
  <c r="J219" i="11"/>
  <c r="K219" i="11" s="1"/>
  <c r="L218" i="11"/>
  <c r="J218" i="11"/>
  <c r="K218" i="11" s="1"/>
  <c r="L217" i="11"/>
  <c r="J217" i="11"/>
  <c r="K217" i="11" s="1"/>
  <c r="L216" i="11"/>
  <c r="J216" i="11"/>
  <c r="K216" i="11" s="1"/>
  <c r="L215" i="11"/>
  <c r="J215" i="11"/>
  <c r="K215" i="11" s="1"/>
  <c r="L214" i="11"/>
  <c r="J214" i="11"/>
  <c r="K214" i="11" s="1"/>
  <c r="L213" i="11"/>
  <c r="K213" i="11"/>
  <c r="J213" i="11"/>
  <c r="L212" i="11"/>
  <c r="J212" i="11"/>
  <c r="K212" i="11" s="1"/>
  <c r="L211" i="11"/>
  <c r="J211" i="11"/>
  <c r="K211" i="11" s="1"/>
  <c r="L210" i="11"/>
  <c r="J210" i="11"/>
  <c r="K210" i="11" s="1"/>
  <c r="L209" i="11"/>
  <c r="J209" i="11"/>
  <c r="K209" i="11" s="1"/>
  <c r="L208" i="11"/>
  <c r="J208" i="11"/>
  <c r="K208" i="11" s="1"/>
  <c r="L206" i="11"/>
  <c r="J206" i="11"/>
  <c r="K206" i="11" s="1"/>
  <c r="L205" i="11"/>
  <c r="J205" i="11"/>
  <c r="K205" i="11" s="1"/>
  <c r="L204" i="11"/>
  <c r="J204" i="11"/>
  <c r="K204" i="11" s="1"/>
  <c r="L203" i="11"/>
  <c r="J203" i="11"/>
  <c r="K203" i="11" s="1"/>
  <c r="L202" i="11"/>
  <c r="J202" i="11"/>
  <c r="K202" i="11" s="1"/>
  <c r="L201" i="11"/>
  <c r="J201" i="11"/>
  <c r="K201" i="11" s="1"/>
  <c r="L200" i="11"/>
  <c r="J200" i="11"/>
  <c r="K200" i="11" s="1"/>
  <c r="L199" i="11"/>
  <c r="J199" i="11"/>
  <c r="K199" i="11" s="1"/>
  <c r="L198" i="11"/>
  <c r="J198" i="11"/>
  <c r="K198" i="11" s="1"/>
  <c r="L197" i="11"/>
  <c r="J197" i="11"/>
  <c r="K197" i="11" s="1"/>
  <c r="L196" i="11"/>
  <c r="J196" i="11"/>
  <c r="K196" i="11" s="1"/>
  <c r="L195" i="11"/>
  <c r="J195" i="11"/>
  <c r="K195" i="11" s="1"/>
  <c r="L192" i="11"/>
  <c r="K192" i="11"/>
  <c r="J192" i="11"/>
  <c r="L191" i="11"/>
  <c r="J191" i="11"/>
  <c r="K191" i="11" s="1"/>
  <c r="L190" i="11"/>
  <c r="J190" i="11"/>
  <c r="K190" i="11" s="1"/>
  <c r="L189" i="11"/>
  <c r="J189" i="11"/>
  <c r="K189" i="11" s="1"/>
  <c r="L188" i="11"/>
  <c r="J188" i="11"/>
  <c r="K188" i="11" s="1"/>
  <c r="L187" i="11"/>
  <c r="J187" i="11"/>
  <c r="K187" i="11" s="1"/>
  <c r="L186" i="11"/>
  <c r="J186" i="11"/>
  <c r="K186" i="11" s="1"/>
  <c r="L185" i="11"/>
  <c r="J185" i="11"/>
  <c r="K185" i="11" s="1"/>
  <c r="L184" i="11"/>
  <c r="J184" i="11"/>
  <c r="K184" i="11" s="1"/>
  <c r="L183" i="11"/>
  <c r="J183" i="11"/>
  <c r="K183" i="11" s="1"/>
  <c r="L182" i="11"/>
  <c r="J182" i="11"/>
  <c r="K182" i="11" s="1"/>
  <c r="L181" i="11"/>
  <c r="J181" i="11"/>
  <c r="K181" i="11" s="1"/>
  <c r="L180" i="11"/>
  <c r="J180" i="11"/>
  <c r="K180" i="11" s="1"/>
  <c r="L179" i="11"/>
  <c r="J179" i="11"/>
  <c r="K179" i="11" s="1"/>
  <c r="L178" i="11"/>
  <c r="J178" i="11"/>
  <c r="K178" i="11" s="1"/>
  <c r="L177" i="11"/>
  <c r="J177" i="11"/>
  <c r="K177" i="11" s="1"/>
  <c r="L176" i="11"/>
  <c r="J176" i="11"/>
  <c r="K176" i="11" s="1"/>
  <c r="L175" i="11"/>
  <c r="J175" i="11"/>
  <c r="K175" i="11" s="1"/>
  <c r="L174" i="11"/>
  <c r="J174" i="11"/>
  <c r="K174" i="11" s="1"/>
  <c r="L173" i="11"/>
  <c r="J173" i="11"/>
  <c r="K173" i="11" s="1"/>
  <c r="L172" i="11"/>
  <c r="J172" i="11"/>
  <c r="K172" i="11" s="1"/>
  <c r="L171" i="11"/>
  <c r="J171" i="11"/>
  <c r="K171" i="11" s="1"/>
  <c r="L170" i="11"/>
  <c r="J170" i="11"/>
  <c r="K170" i="11" s="1"/>
  <c r="L169" i="11"/>
  <c r="J169" i="11"/>
  <c r="K169" i="11" s="1"/>
  <c r="L168" i="11"/>
  <c r="J168" i="11"/>
  <c r="K168" i="11" s="1"/>
  <c r="L167" i="11"/>
  <c r="J167" i="11"/>
  <c r="K167" i="11" s="1"/>
  <c r="L165" i="11"/>
  <c r="J165" i="11"/>
  <c r="K165" i="11" s="1"/>
  <c r="L164" i="11"/>
  <c r="J164" i="11"/>
  <c r="K164" i="11" s="1"/>
  <c r="L163" i="11"/>
  <c r="J163" i="11"/>
  <c r="K163" i="11" s="1"/>
  <c r="L162" i="11"/>
  <c r="J162" i="11"/>
  <c r="K162" i="11" s="1"/>
  <c r="L161" i="11"/>
  <c r="J161" i="11"/>
  <c r="K161" i="11" s="1"/>
  <c r="L160" i="11"/>
  <c r="J160" i="11"/>
  <c r="K160" i="11" s="1"/>
  <c r="L159" i="11"/>
  <c r="J159" i="11"/>
  <c r="K159" i="11" s="1"/>
  <c r="L158" i="11"/>
  <c r="J158" i="11"/>
  <c r="K158" i="11" s="1"/>
  <c r="L157" i="11"/>
  <c r="J157" i="11"/>
  <c r="K157" i="11" s="1"/>
  <c r="L156" i="11"/>
  <c r="J156" i="11"/>
  <c r="K156" i="11" s="1"/>
  <c r="L155" i="11"/>
  <c r="J155" i="11"/>
  <c r="K155" i="11" s="1"/>
  <c r="L154" i="11"/>
  <c r="J154" i="11"/>
  <c r="K154" i="11" s="1"/>
  <c r="L153" i="11"/>
  <c r="J153" i="11"/>
  <c r="K153" i="11" s="1"/>
  <c r="L152" i="11"/>
  <c r="J152" i="11"/>
  <c r="K152" i="11" s="1"/>
  <c r="L151" i="11"/>
  <c r="J151" i="11"/>
  <c r="K151" i="11" s="1"/>
  <c r="L150" i="11"/>
  <c r="J150" i="11"/>
  <c r="K150" i="11" s="1"/>
  <c r="L149" i="11"/>
  <c r="J149" i="11"/>
  <c r="K149" i="11" s="1"/>
  <c r="L147" i="11"/>
  <c r="J147" i="11"/>
  <c r="K147" i="11" s="1"/>
  <c r="L146" i="11"/>
  <c r="J146" i="11"/>
  <c r="K146" i="11" s="1"/>
  <c r="L145" i="11"/>
  <c r="J145" i="11"/>
  <c r="K145" i="11" s="1"/>
  <c r="L144" i="11"/>
  <c r="J144" i="11"/>
  <c r="K144" i="11" s="1"/>
  <c r="L143" i="11"/>
  <c r="J143" i="11"/>
  <c r="K143" i="11" s="1"/>
  <c r="L142" i="11"/>
  <c r="J142" i="11"/>
  <c r="K142" i="11" s="1"/>
  <c r="L141" i="11"/>
  <c r="J141" i="11"/>
  <c r="K141" i="11" s="1"/>
  <c r="L140" i="11"/>
  <c r="J140" i="11"/>
  <c r="K140" i="11" s="1"/>
  <c r="L139" i="11"/>
  <c r="J139" i="11"/>
  <c r="K139" i="11" s="1"/>
  <c r="L138" i="11"/>
  <c r="J138" i="11"/>
  <c r="K138" i="11" s="1"/>
  <c r="L137" i="11"/>
  <c r="J137" i="11"/>
  <c r="K137" i="11" s="1"/>
  <c r="L136" i="11"/>
  <c r="J136" i="11"/>
  <c r="K136" i="11" s="1"/>
  <c r="L135" i="11"/>
  <c r="J135" i="11"/>
  <c r="K135" i="11" s="1"/>
  <c r="L134" i="11"/>
  <c r="J134" i="11"/>
  <c r="K134" i="11" s="1"/>
  <c r="L133" i="11"/>
  <c r="J133" i="11"/>
  <c r="K133" i="11" s="1"/>
  <c r="L132" i="11"/>
  <c r="J132" i="11"/>
  <c r="K132" i="11" s="1"/>
  <c r="L131" i="11"/>
  <c r="J131" i="11"/>
  <c r="K131" i="11" s="1"/>
  <c r="L130" i="11"/>
  <c r="J130" i="11"/>
  <c r="K130" i="11" s="1"/>
  <c r="L128" i="11"/>
  <c r="J128" i="11"/>
  <c r="K128" i="11" s="1"/>
  <c r="L127" i="11"/>
  <c r="J127" i="11"/>
  <c r="K127" i="11" s="1"/>
  <c r="L126" i="11"/>
  <c r="J126" i="11"/>
  <c r="K126" i="11" s="1"/>
  <c r="L125" i="11"/>
  <c r="J125" i="11"/>
  <c r="K125" i="11" s="1"/>
  <c r="L124" i="11"/>
  <c r="J124" i="11"/>
  <c r="K124" i="11" s="1"/>
  <c r="L123" i="11"/>
  <c r="J123" i="11"/>
  <c r="K123" i="11" s="1"/>
  <c r="L121" i="11"/>
  <c r="J121" i="11"/>
  <c r="K121" i="11" s="1"/>
  <c r="L120" i="11"/>
  <c r="J120" i="11"/>
  <c r="K120" i="11" s="1"/>
  <c r="L119" i="11"/>
  <c r="J119" i="11"/>
  <c r="K119" i="11" s="1"/>
  <c r="L118" i="11"/>
  <c r="J118" i="11"/>
  <c r="K118" i="11" s="1"/>
  <c r="L117" i="11"/>
  <c r="J117" i="11"/>
  <c r="K117" i="11" s="1"/>
  <c r="L116" i="11"/>
  <c r="J116" i="11"/>
  <c r="K116" i="11" s="1"/>
  <c r="L115" i="11"/>
  <c r="J115" i="11"/>
  <c r="K115" i="11" s="1"/>
  <c r="L114" i="11"/>
  <c r="J114" i="11"/>
  <c r="K114" i="11" s="1"/>
  <c r="L113" i="11"/>
  <c r="J113" i="11"/>
  <c r="K113" i="11" s="1"/>
  <c r="L112" i="11"/>
  <c r="J112" i="11"/>
  <c r="K112" i="11" s="1"/>
  <c r="L111" i="11"/>
  <c r="J111" i="11"/>
  <c r="K111" i="11" s="1"/>
  <c r="L110" i="11"/>
  <c r="J110" i="11"/>
  <c r="K110" i="11" s="1"/>
  <c r="L109" i="11"/>
  <c r="J109" i="11"/>
  <c r="K109" i="11" s="1"/>
  <c r="L107" i="11"/>
  <c r="J107" i="11"/>
  <c r="K107" i="11" s="1"/>
  <c r="L106" i="11"/>
  <c r="J106" i="11"/>
  <c r="K106" i="11" s="1"/>
  <c r="L105" i="11"/>
  <c r="J105" i="11"/>
  <c r="K105" i="11" s="1"/>
  <c r="L104" i="11"/>
  <c r="J104" i="11"/>
  <c r="K104" i="11" s="1"/>
  <c r="L103" i="11"/>
  <c r="J103" i="11"/>
  <c r="K103" i="11" s="1"/>
  <c r="L100" i="11"/>
  <c r="J100" i="11"/>
  <c r="K100" i="11" s="1"/>
  <c r="L99" i="11"/>
  <c r="J99" i="11"/>
  <c r="K99" i="11" s="1"/>
  <c r="L98" i="11"/>
  <c r="J98" i="11"/>
  <c r="K98" i="11" s="1"/>
  <c r="L97" i="11"/>
  <c r="J97" i="11"/>
  <c r="K97" i="11" s="1"/>
  <c r="L96" i="11"/>
  <c r="J96" i="11"/>
  <c r="K96" i="11" s="1"/>
  <c r="L95" i="11"/>
  <c r="J95" i="11"/>
  <c r="K95" i="11" s="1"/>
  <c r="W6" i="14"/>
  <c r="C18" i="14"/>
  <c r="B11" i="14" l="1"/>
  <c r="B10" i="14"/>
  <c r="B11" i="17" l="1"/>
  <c r="B10" i="17"/>
  <c r="C17" i="14"/>
  <c r="C19" i="14"/>
  <c r="C20" i="14"/>
  <c r="C21" i="14"/>
  <c r="C22" i="14"/>
  <c r="C23" i="14"/>
  <c r="C16" i="14"/>
  <c r="B6" i="14" l="1"/>
  <c r="B7" i="14"/>
  <c r="B5" i="14"/>
  <c r="B8" i="14"/>
  <c r="B9" i="14"/>
  <c r="G14" i="18" l="1"/>
  <c r="H14" i="18"/>
  <c r="I14" i="18"/>
  <c r="J14" i="18"/>
  <c r="K14" i="18"/>
  <c r="L14" i="18"/>
  <c r="M14" i="18"/>
  <c r="G15" i="18"/>
  <c r="H15" i="18"/>
  <c r="I15" i="18"/>
  <c r="J15" i="18"/>
  <c r="K15" i="18"/>
  <c r="C26" i="18" s="1"/>
  <c r="L15" i="18"/>
  <c r="M15" i="18"/>
  <c r="F15" i="18"/>
  <c r="F14" i="18"/>
  <c r="G12" i="18"/>
  <c r="H12" i="18"/>
  <c r="I12" i="18"/>
  <c r="J12" i="18"/>
  <c r="K12" i="18"/>
  <c r="L12" i="18"/>
  <c r="M12" i="18"/>
  <c r="F12" i="18"/>
  <c r="G11" i="18"/>
  <c r="H11" i="18"/>
  <c r="I11" i="18"/>
  <c r="J11" i="18"/>
  <c r="K11" i="18"/>
  <c r="L11" i="18"/>
  <c r="M11" i="18"/>
  <c r="F11" i="18"/>
  <c r="G10" i="18"/>
  <c r="H10" i="18"/>
  <c r="I10" i="18"/>
  <c r="J10" i="18"/>
  <c r="K10" i="18"/>
  <c r="L10" i="18"/>
  <c r="M10" i="18"/>
  <c r="F10" i="18"/>
  <c r="G8" i="18"/>
  <c r="H8" i="18"/>
  <c r="I8" i="18"/>
  <c r="J8" i="18"/>
  <c r="K8" i="18"/>
  <c r="L8" i="18"/>
  <c r="M8" i="18"/>
  <c r="F8" i="18"/>
  <c r="G7" i="18"/>
  <c r="H7" i="18"/>
  <c r="I7" i="18"/>
  <c r="J7" i="18"/>
  <c r="K7" i="18"/>
  <c r="L7" i="18"/>
  <c r="M7" i="18"/>
  <c r="F7" i="18"/>
  <c r="G6" i="18"/>
  <c r="H6" i="18"/>
  <c r="I6" i="18"/>
  <c r="J6" i="18"/>
  <c r="K6" i="18"/>
  <c r="L6" i="18"/>
  <c r="M6" i="18"/>
  <c r="F6" i="18"/>
  <c r="O26" i="17"/>
  <c r="P26" i="17"/>
  <c r="Q26" i="17"/>
  <c r="R26" i="17"/>
  <c r="S26" i="17"/>
  <c r="T26" i="17"/>
  <c r="W26" i="17"/>
  <c r="C17" i="18" l="1"/>
  <c r="C18" i="18"/>
  <c r="C19" i="18"/>
  <c r="C21" i="18"/>
  <c r="C22" i="18"/>
  <c r="C23" i="18"/>
  <c r="C25" i="18"/>
  <c r="F9" i="18"/>
  <c r="G9" i="18"/>
  <c r="H9" i="18"/>
  <c r="I9" i="18"/>
  <c r="J9" i="18"/>
  <c r="K9" i="18"/>
  <c r="L9" i="18"/>
  <c r="M9" i="18"/>
  <c r="F13" i="18"/>
  <c r="G13" i="18"/>
  <c r="H13" i="18"/>
  <c r="I13" i="18"/>
  <c r="J13" i="18"/>
  <c r="K13" i="18"/>
  <c r="L13" i="18"/>
  <c r="M13" i="18"/>
  <c r="F16" i="18"/>
  <c r="G16" i="18"/>
  <c r="H16" i="18"/>
  <c r="I16" i="18"/>
  <c r="J16" i="18"/>
  <c r="K16" i="18"/>
  <c r="L16" i="18"/>
  <c r="M16" i="18"/>
  <c r="G5" i="18"/>
  <c r="H5" i="18"/>
  <c r="I5" i="18"/>
  <c r="J5" i="18"/>
  <c r="K5" i="18"/>
  <c r="L5" i="18"/>
  <c r="M5" i="18"/>
  <c r="F5" i="18"/>
  <c r="J17" i="18" l="1"/>
  <c r="F17" i="18"/>
  <c r="L17" i="18"/>
  <c r="H17" i="18"/>
  <c r="K17" i="18"/>
  <c r="B10" i="18" s="1"/>
  <c r="M17" i="18"/>
  <c r="I17" i="18"/>
  <c r="G17" i="18"/>
  <c r="B11" i="18" l="1"/>
  <c r="B9" i="18"/>
  <c r="B7" i="18"/>
  <c r="B6" i="18"/>
  <c r="B8" i="18"/>
  <c r="B5" i="18"/>
  <c r="B5" i="17" l="1"/>
  <c r="J34" i="11" l="1"/>
  <c r="K34" i="11" s="1"/>
  <c r="J35" i="11"/>
  <c r="K35" i="11" s="1"/>
  <c r="J36" i="11"/>
  <c r="K36" i="11" s="1"/>
  <c r="J37" i="11"/>
  <c r="K37" i="11" s="1"/>
  <c r="J38" i="11"/>
  <c r="K38" i="11" s="1"/>
  <c r="J39" i="11"/>
  <c r="K39" i="11" s="1"/>
  <c r="J40" i="11"/>
  <c r="K40" i="11" s="1"/>
  <c r="J41" i="11"/>
  <c r="K41" i="11" s="1"/>
  <c r="J42" i="11"/>
  <c r="K42" i="11" s="1"/>
  <c r="J43" i="11"/>
  <c r="K43" i="11" s="1"/>
  <c r="J44" i="11"/>
  <c r="K44" i="11" s="1"/>
  <c r="J45" i="11"/>
  <c r="K45" i="11" s="1"/>
  <c r="J46" i="11"/>
  <c r="K46" i="11" s="1"/>
  <c r="J47" i="11"/>
  <c r="K47" i="11" s="1"/>
  <c r="J48" i="11"/>
  <c r="K48" i="11" s="1"/>
  <c r="J49" i="11"/>
  <c r="K49" i="11" s="1"/>
  <c r="J50" i="11"/>
  <c r="K50" i="11" s="1"/>
  <c r="J51" i="11"/>
  <c r="K51" i="11" s="1"/>
  <c r="J52" i="11"/>
  <c r="K52" i="11" s="1"/>
  <c r="J53" i="11"/>
  <c r="K53" i="11" s="1"/>
  <c r="J54" i="11"/>
  <c r="K54" i="11" s="1"/>
  <c r="J56" i="11"/>
  <c r="K56" i="11" s="1"/>
  <c r="J57" i="11"/>
  <c r="K57" i="11" s="1"/>
  <c r="J58" i="11"/>
  <c r="K58" i="11" s="1"/>
  <c r="J59" i="11"/>
  <c r="K59" i="11" s="1"/>
  <c r="J60" i="11"/>
  <c r="K60" i="11" s="1"/>
  <c r="J61" i="11"/>
  <c r="K61" i="11" s="1"/>
  <c r="J63" i="11"/>
  <c r="K63" i="11" s="1"/>
  <c r="J64" i="11"/>
  <c r="K64" i="11" s="1"/>
  <c r="J65" i="11"/>
  <c r="K65" i="11" s="1"/>
  <c r="J66" i="11"/>
  <c r="K66" i="11" s="1"/>
  <c r="J67" i="11"/>
  <c r="K67" i="11" s="1"/>
  <c r="J68" i="11"/>
  <c r="K68" i="11" s="1"/>
  <c r="J69" i="11"/>
  <c r="K69" i="11" s="1"/>
  <c r="J70" i="11"/>
  <c r="K70" i="11" s="1"/>
  <c r="J71" i="11"/>
  <c r="K71" i="11" s="1"/>
  <c r="J72" i="11"/>
  <c r="K72" i="11" s="1"/>
  <c r="J73" i="11"/>
  <c r="K73" i="11" s="1"/>
  <c r="J74" i="11"/>
  <c r="K74" i="11" s="1"/>
  <c r="J75" i="11"/>
  <c r="K75" i="11" s="1"/>
  <c r="J76" i="11"/>
  <c r="K76" i="11" s="1"/>
  <c r="J77" i="11"/>
  <c r="K77" i="11" s="1"/>
  <c r="J78" i="11"/>
  <c r="K78" i="11" s="1"/>
  <c r="J79" i="11"/>
  <c r="K79" i="11" s="1"/>
  <c r="J80" i="11"/>
  <c r="K80" i="11" s="1"/>
  <c r="J81" i="11"/>
  <c r="K81" i="11" s="1"/>
  <c r="J82" i="11"/>
  <c r="K82" i="11" s="1"/>
  <c r="J83" i="11"/>
  <c r="K83" i="11" s="1"/>
  <c r="J84" i="11"/>
  <c r="K84" i="11" s="1"/>
  <c r="J85" i="11"/>
  <c r="K85" i="11" s="1"/>
  <c r="J86" i="11"/>
  <c r="K86" i="11" s="1"/>
  <c r="J87" i="11"/>
  <c r="K87" i="11" s="1"/>
  <c r="J88" i="11"/>
  <c r="K88" i="11" s="1"/>
  <c r="J89" i="11"/>
  <c r="K89" i="11" s="1"/>
  <c r="J90" i="11"/>
  <c r="K90" i="11" s="1"/>
  <c r="J91" i="11"/>
  <c r="K91" i="11" s="1"/>
  <c r="J92" i="11"/>
  <c r="K92" i="11" s="1"/>
  <c r="J8" i="11"/>
  <c r="K8" i="11" s="1"/>
  <c r="J9" i="11"/>
  <c r="K9" i="11" s="1"/>
  <c r="J10" i="11"/>
  <c r="K10" i="11" s="1"/>
  <c r="J11" i="11"/>
  <c r="K11" i="11" s="1"/>
  <c r="J12" i="11"/>
  <c r="K12" i="11" s="1"/>
  <c r="J13" i="11"/>
  <c r="K13" i="11" s="1"/>
  <c r="J14" i="11"/>
  <c r="K14" i="11" s="1"/>
  <c r="J15" i="11"/>
  <c r="K15" i="11" s="1"/>
  <c r="J16" i="11"/>
  <c r="K16" i="11" s="1"/>
  <c r="J17" i="11"/>
  <c r="K17" i="11" s="1"/>
  <c r="J18" i="11"/>
  <c r="K18" i="11" s="1"/>
  <c r="J19" i="11"/>
  <c r="K19" i="11" s="1"/>
  <c r="J20" i="11"/>
  <c r="K20" i="11" s="1"/>
  <c r="J21" i="11"/>
  <c r="K21" i="11" s="1"/>
  <c r="J22" i="11"/>
  <c r="K22" i="11" s="1"/>
  <c r="J23" i="11"/>
  <c r="K23" i="11" s="1"/>
  <c r="J24" i="11"/>
  <c r="K24" i="11" s="1"/>
  <c r="J25" i="11"/>
  <c r="K25" i="11" s="1"/>
  <c r="J26" i="11"/>
  <c r="K26" i="11" s="1"/>
  <c r="J27" i="11"/>
  <c r="K27" i="11" s="1"/>
  <c r="U26" i="17" s="1"/>
  <c r="J28" i="11"/>
  <c r="K28" i="11" s="1"/>
  <c r="J29" i="11"/>
  <c r="K29" i="11" s="1"/>
  <c r="J30" i="11"/>
  <c r="K30" i="11" s="1"/>
  <c r="J31" i="11"/>
  <c r="K31" i="11" s="1"/>
  <c r="J32" i="11"/>
  <c r="K32" i="11" s="1"/>
  <c r="J7" i="11"/>
  <c r="J40" i="5" l="1"/>
  <c r="K40" i="5" s="1"/>
  <c r="J41" i="5"/>
  <c r="K41" i="5" s="1"/>
  <c r="J42" i="5"/>
  <c r="K42" i="5" s="1"/>
  <c r="J43" i="5"/>
  <c r="K43" i="5" s="1"/>
  <c r="J45" i="5"/>
  <c r="K45" i="5" s="1"/>
  <c r="J46" i="5"/>
  <c r="K46" i="5" s="1"/>
  <c r="J30" i="5"/>
  <c r="K30" i="5" s="1"/>
  <c r="J31" i="5"/>
  <c r="K31" i="5" s="1"/>
  <c r="J32" i="5"/>
  <c r="K32" i="5" s="1"/>
  <c r="J33" i="5"/>
  <c r="K33" i="5" s="1"/>
  <c r="J34" i="5"/>
  <c r="K34" i="5" s="1"/>
  <c r="J35" i="5"/>
  <c r="K35" i="5" s="1"/>
  <c r="J36" i="5"/>
  <c r="K36" i="5" s="1"/>
  <c r="J37" i="5"/>
  <c r="K37" i="5" s="1"/>
  <c r="J21" i="5"/>
  <c r="K21" i="5" s="1"/>
  <c r="J22" i="5"/>
  <c r="K22" i="5" s="1"/>
  <c r="J23" i="5"/>
  <c r="K23" i="5" s="1"/>
  <c r="J24" i="5"/>
  <c r="K24" i="5" s="1"/>
  <c r="J25" i="5"/>
  <c r="K25" i="5" s="1"/>
  <c r="J26" i="5"/>
  <c r="K26" i="5" s="1"/>
  <c r="J27" i="5"/>
  <c r="K27" i="5" s="1"/>
  <c r="J15" i="5"/>
  <c r="K15" i="5" s="1"/>
  <c r="J16" i="5"/>
  <c r="K16" i="5" s="1"/>
  <c r="J17" i="5"/>
  <c r="K17" i="5" s="1"/>
  <c r="J18" i="5"/>
  <c r="K18" i="5" s="1"/>
  <c r="J11" i="5"/>
  <c r="K11" i="5" s="1"/>
  <c r="J12" i="5"/>
  <c r="K12" i="5" s="1"/>
  <c r="J49" i="5"/>
  <c r="K49" i="5" s="1"/>
  <c r="J50" i="5"/>
  <c r="K50" i="5" s="1"/>
  <c r="J48" i="5"/>
  <c r="K48" i="5" s="1"/>
  <c r="J39" i="5"/>
  <c r="K39" i="5" s="1"/>
  <c r="J29" i="5"/>
  <c r="K29" i="5" s="1"/>
  <c r="J20" i="5"/>
  <c r="K20" i="5" s="1"/>
  <c r="J14" i="5"/>
  <c r="K14" i="5" s="1"/>
  <c r="J10" i="5"/>
  <c r="K10" i="5" s="1"/>
  <c r="J7" i="5"/>
  <c r="K7" i="5" s="1"/>
  <c r="J8" i="5"/>
  <c r="K8" i="5" s="1"/>
  <c r="J6" i="5"/>
  <c r="K6" i="5" s="1"/>
  <c r="B9" i="17" l="1"/>
  <c r="B8" i="17"/>
  <c r="B7" i="17"/>
  <c r="B6" i="17"/>
  <c r="O43" i="17"/>
  <c r="P43" i="17"/>
  <c r="Q43" i="17"/>
  <c r="R43" i="17"/>
  <c r="S43" i="17"/>
  <c r="T43" i="17"/>
  <c r="W43" i="17"/>
  <c r="O44" i="17"/>
  <c r="P44" i="17"/>
  <c r="Q44" i="17"/>
  <c r="R44" i="17"/>
  <c r="S44" i="17"/>
  <c r="T44" i="17"/>
  <c r="W44" i="17"/>
  <c r="O45" i="17"/>
  <c r="P45" i="17"/>
  <c r="Q45" i="17"/>
  <c r="R45" i="17"/>
  <c r="S45" i="17"/>
  <c r="T45" i="17"/>
  <c r="W45" i="17"/>
  <c r="O46" i="17"/>
  <c r="P46" i="17"/>
  <c r="Q46" i="17"/>
  <c r="R46" i="17"/>
  <c r="S46" i="17"/>
  <c r="T46" i="17"/>
  <c r="W46" i="17"/>
  <c r="O47" i="17"/>
  <c r="P47" i="17"/>
  <c r="Q47" i="17"/>
  <c r="R47" i="17"/>
  <c r="S47" i="17"/>
  <c r="T47" i="17"/>
  <c r="W47" i="17"/>
  <c r="O48" i="17"/>
  <c r="P48" i="17"/>
  <c r="Q48" i="17"/>
  <c r="R48" i="17"/>
  <c r="S48" i="17"/>
  <c r="T48" i="17"/>
  <c r="W48" i="17"/>
  <c r="O49" i="17"/>
  <c r="P49" i="17"/>
  <c r="Q49" i="17"/>
  <c r="R49" i="17"/>
  <c r="S49" i="17"/>
  <c r="T49" i="17"/>
  <c r="W49" i="17"/>
  <c r="O50" i="17"/>
  <c r="P50" i="17"/>
  <c r="Q50" i="17"/>
  <c r="R50" i="17"/>
  <c r="S50" i="17"/>
  <c r="T50" i="17"/>
  <c r="W50" i="17"/>
  <c r="O51" i="17"/>
  <c r="P51" i="17"/>
  <c r="Q51" i="17"/>
  <c r="R51" i="17"/>
  <c r="S51" i="17"/>
  <c r="T51" i="17"/>
  <c r="W51" i="17"/>
  <c r="O52" i="17"/>
  <c r="P52" i="17"/>
  <c r="Q52" i="17"/>
  <c r="R52" i="17"/>
  <c r="S52" i="17"/>
  <c r="T52" i="17"/>
  <c r="W52" i="17"/>
  <c r="O53" i="17"/>
  <c r="P53" i="17"/>
  <c r="Q53" i="17"/>
  <c r="R53" i="17"/>
  <c r="S53" i="17"/>
  <c r="T53" i="17"/>
  <c r="O54" i="17"/>
  <c r="P54" i="17"/>
  <c r="Q54" i="17"/>
  <c r="R54" i="17"/>
  <c r="S54" i="17"/>
  <c r="T54" i="17"/>
  <c r="W54" i="17"/>
  <c r="O55" i="17"/>
  <c r="P55" i="17"/>
  <c r="Q55" i="17"/>
  <c r="R55" i="17"/>
  <c r="S55" i="17"/>
  <c r="T55" i="17"/>
  <c r="W55" i="17"/>
  <c r="O56" i="17"/>
  <c r="P56" i="17"/>
  <c r="Q56" i="17"/>
  <c r="R56" i="17"/>
  <c r="S56" i="17"/>
  <c r="T56" i="17"/>
  <c r="W56" i="17"/>
  <c r="O57" i="17"/>
  <c r="P57" i="17"/>
  <c r="Q57" i="17"/>
  <c r="R57" i="17"/>
  <c r="S57" i="17"/>
  <c r="T57" i="17"/>
  <c r="W57" i="17"/>
  <c r="O58" i="17"/>
  <c r="P58" i="17"/>
  <c r="Q58" i="17"/>
  <c r="R58" i="17"/>
  <c r="S58" i="17"/>
  <c r="T58" i="17"/>
  <c r="W58" i="17"/>
  <c r="O59" i="17"/>
  <c r="P59" i="17"/>
  <c r="Q59" i="17"/>
  <c r="R59" i="17"/>
  <c r="S59" i="17"/>
  <c r="T59" i="17"/>
  <c r="W59" i="17"/>
  <c r="O60" i="17"/>
  <c r="P60" i="17"/>
  <c r="Q60" i="17"/>
  <c r="R60" i="17"/>
  <c r="S60" i="17"/>
  <c r="T60" i="17"/>
  <c r="W60" i="17"/>
  <c r="O61" i="17"/>
  <c r="P61" i="17"/>
  <c r="Q61" i="17"/>
  <c r="R61" i="17"/>
  <c r="S61" i="17"/>
  <c r="T61" i="17"/>
  <c r="W61" i="17"/>
  <c r="O62" i="17"/>
  <c r="P62" i="17"/>
  <c r="Q62" i="17"/>
  <c r="R62" i="17"/>
  <c r="S62" i="17"/>
  <c r="T62" i="17"/>
  <c r="W62" i="17"/>
  <c r="O63" i="17"/>
  <c r="P63" i="17"/>
  <c r="Q63" i="17"/>
  <c r="R63" i="17"/>
  <c r="S63" i="17"/>
  <c r="T63" i="17"/>
  <c r="W63" i="17"/>
  <c r="O64" i="17"/>
  <c r="P64" i="17"/>
  <c r="Q64" i="17"/>
  <c r="R64" i="17"/>
  <c r="S64" i="17"/>
  <c r="T64" i="17"/>
  <c r="W64" i="17"/>
  <c r="O65" i="17"/>
  <c r="P65" i="17"/>
  <c r="Q65" i="17"/>
  <c r="R65" i="17"/>
  <c r="S65" i="17"/>
  <c r="T65" i="17"/>
  <c r="W65" i="17"/>
  <c r="O66" i="17"/>
  <c r="P66" i="17"/>
  <c r="Q66" i="17"/>
  <c r="R66" i="17"/>
  <c r="S66" i="17"/>
  <c r="T66" i="17"/>
  <c r="W66" i="17"/>
  <c r="O67" i="17"/>
  <c r="P67" i="17"/>
  <c r="Q67" i="17"/>
  <c r="R67" i="17"/>
  <c r="S67" i="17"/>
  <c r="T67" i="17"/>
  <c r="W67" i="17"/>
  <c r="O68" i="17"/>
  <c r="P68" i="17"/>
  <c r="Q68" i="17"/>
  <c r="R68" i="17"/>
  <c r="S68" i="17"/>
  <c r="T68" i="17"/>
  <c r="W68" i="17"/>
  <c r="O69" i="17"/>
  <c r="P69" i="17"/>
  <c r="Q69" i="17"/>
  <c r="R69" i="17"/>
  <c r="S69" i="17"/>
  <c r="T69" i="17"/>
  <c r="W69" i="17"/>
  <c r="O70" i="17"/>
  <c r="P70" i="17"/>
  <c r="Q70" i="17"/>
  <c r="R70" i="17"/>
  <c r="S70" i="17"/>
  <c r="T70" i="17"/>
  <c r="W70" i="17"/>
  <c r="O71" i="17"/>
  <c r="P71" i="17"/>
  <c r="Q71" i="17"/>
  <c r="R71" i="17"/>
  <c r="S71" i="17"/>
  <c r="T71" i="17"/>
  <c r="W71" i="17"/>
  <c r="O72" i="17"/>
  <c r="P72" i="17"/>
  <c r="Q72" i="17"/>
  <c r="R72" i="17"/>
  <c r="S72" i="17"/>
  <c r="T72" i="17"/>
  <c r="W72" i="17"/>
  <c r="O73" i="17"/>
  <c r="P73" i="17"/>
  <c r="Q73" i="17"/>
  <c r="R73" i="17"/>
  <c r="S73" i="17"/>
  <c r="T73" i="17"/>
  <c r="W73" i="17"/>
  <c r="O74" i="17"/>
  <c r="P74" i="17"/>
  <c r="Q74" i="17"/>
  <c r="R74" i="17"/>
  <c r="S74" i="17"/>
  <c r="T74" i="17"/>
  <c r="W74" i="17"/>
  <c r="O75" i="17"/>
  <c r="P75" i="17"/>
  <c r="Q75" i="17"/>
  <c r="R75" i="17"/>
  <c r="S75" i="17"/>
  <c r="T75" i="17"/>
  <c r="W75" i="17"/>
  <c r="O76" i="17"/>
  <c r="P76" i="17"/>
  <c r="Q76" i="17"/>
  <c r="R76" i="17"/>
  <c r="S76" i="17"/>
  <c r="T76" i="17"/>
  <c r="W76" i="17"/>
  <c r="O77" i="17"/>
  <c r="P77" i="17"/>
  <c r="Q77" i="17"/>
  <c r="R77" i="17"/>
  <c r="S77" i="17"/>
  <c r="T77" i="17"/>
  <c r="W77" i="17"/>
  <c r="O78" i="17"/>
  <c r="P78" i="17"/>
  <c r="Q78" i="17"/>
  <c r="R78" i="17"/>
  <c r="S78" i="17"/>
  <c r="T78" i="17"/>
  <c r="W78" i="17"/>
  <c r="O79" i="17"/>
  <c r="P79" i="17"/>
  <c r="Q79" i="17"/>
  <c r="R79" i="17"/>
  <c r="S79" i="17"/>
  <c r="T79" i="17"/>
  <c r="W79" i="17"/>
  <c r="O80" i="17"/>
  <c r="P80" i="17"/>
  <c r="Q80" i="17"/>
  <c r="R80" i="17"/>
  <c r="S80" i="17"/>
  <c r="T80" i="17"/>
  <c r="W80" i="17"/>
  <c r="O81" i="17"/>
  <c r="P81" i="17"/>
  <c r="Q81" i="17"/>
  <c r="R81" i="17"/>
  <c r="S81" i="17"/>
  <c r="T81" i="17"/>
  <c r="W81" i="17"/>
  <c r="O82" i="17"/>
  <c r="P82" i="17"/>
  <c r="Q82" i="17"/>
  <c r="R82" i="17"/>
  <c r="S82" i="17"/>
  <c r="T82" i="17"/>
  <c r="W82" i="17"/>
  <c r="O83" i="17"/>
  <c r="P83" i="17"/>
  <c r="Q83" i="17"/>
  <c r="R83" i="17"/>
  <c r="S83" i="17"/>
  <c r="T83" i="17"/>
  <c r="W83" i="17"/>
  <c r="O84" i="17"/>
  <c r="P84" i="17"/>
  <c r="Q84" i="17"/>
  <c r="R84" i="17"/>
  <c r="S84" i="17"/>
  <c r="T84" i="17"/>
  <c r="W84" i="17"/>
  <c r="O85" i="17"/>
  <c r="P85" i="17"/>
  <c r="Q85" i="17"/>
  <c r="R85" i="17"/>
  <c r="S85" i="17"/>
  <c r="T85" i="17"/>
  <c r="W85" i="17"/>
  <c r="O86" i="17"/>
  <c r="P86" i="17"/>
  <c r="Q86" i="17"/>
  <c r="R86" i="17"/>
  <c r="S86" i="17"/>
  <c r="T86" i="17"/>
  <c r="W86" i="17"/>
  <c r="O87" i="17"/>
  <c r="P87" i="17"/>
  <c r="Q87" i="17"/>
  <c r="R87" i="17"/>
  <c r="S87" i="17"/>
  <c r="T87" i="17"/>
  <c r="W87" i="17"/>
  <c r="O88" i="17"/>
  <c r="P88" i="17"/>
  <c r="Q88" i="17"/>
  <c r="R88" i="17"/>
  <c r="S88" i="17"/>
  <c r="T88" i="17"/>
  <c r="W88" i="17"/>
  <c r="O89" i="17"/>
  <c r="P89" i="17"/>
  <c r="Q89" i="17"/>
  <c r="R89" i="17"/>
  <c r="S89" i="17"/>
  <c r="T89" i="17"/>
  <c r="W89" i="17"/>
  <c r="O90" i="17"/>
  <c r="P90" i="17"/>
  <c r="Q90" i="17"/>
  <c r="R90" i="17"/>
  <c r="S90" i="17"/>
  <c r="T90" i="17"/>
  <c r="W90" i="17"/>
  <c r="O91" i="17"/>
  <c r="P91" i="17"/>
  <c r="Q91" i="17"/>
  <c r="R91" i="17"/>
  <c r="S91" i="17"/>
  <c r="T91" i="17"/>
  <c r="W91" i="17"/>
  <c r="O92" i="17"/>
  <c r="P92" i="17"/>
  <c r="Q92" i="17"/>
  <c r="R92" i="17"/>
  <c r="S92" i="17"/>
  <c r="T92" i="17"/>
  <c r="W92" i="17"/>
  <c r="O93" i="17"/>
  <c r="P93" i="17"/>
  <c r="Q93" i="17"/>
  <c r="R93" i="17"/>
  <c r="S93" i="17"/>
  <c r="T93" i="17"/>
  <c r="W93" i="17"/>
  <c r="O94" i="17"/>
  <c r="P94" i="17"/>
  <c r="Q94" i="17"/>
  <c r="R94" i="17"/>
  <c r="S94" i="17"/>
  <c r="T94" i="17"/>
  <c r="W94" i="17"/>
  <c r="O95" i="17"/>
  <c r="P95" i="17"/>
  <c r="Q95" i="17"/>
  <c r="R95" i="17"/>
  <c r="S95" i="17"/>
  <c r="T95" i="17"/>
  <c r="W95" i="17"/>
  <c r="O96" i="17"/>
  <c r="P96" i="17"/>
  <c r="Q96" i="17"/>
  <c r="R96" i="17"/>
  <c r="S96" i="17"/>
  <c r="T96" i="17"/>
  <c r="W96" i="17"/>
  <c r="O97" i="17"/>
  <c r="P97" i="17"/>
  <c r="Q97" i="17"/>
  <c r="R97" i="17"/>
  <c r="S97" i="17"/>
  <c r="T97" i="17"/>
  <c r="W97" i="17"/>
  <c r="O98" i="17"/>
  <c r="P98" i="17"/>
  <c r="Q98" i="17"/>
  <c r="R98" i="17"/>
  <c r="S98" i="17"/>
  <c r="T98" i="17"/>
  <c r="W98" i="17"/>
  <c r="O99" i="17"/>
  <c r="P99" i="17"/>
  <c r="Q99" i="17"/>
  <c r="R99" i="17"/>
  <c r="S99" i="17"/>
  <c r="T99" i="17"/>
  <c r="W99" i="17"/>
  <c r="O100" i="17"/>
  <c r="P100" i="17"/>
  <c r="Q100" i="17"/>
  <c r="R100" i="17"/>
  <c r="S100" i="17"/>
  <c r="T100" i="17"/>
  <c r="W100" i="17"/>
  <c r="O101" i="17"/>
  <c r="P101" i="17"/>
  <c r="Q101" i="17"/>
  <c r="R101" i="17"/>
  <c r="S101" i="17"/>
  <c r="T101" i="17"/>
  <c r="W101" i="17"/>
  <c r="O102" i="17"/>
  <c r="P102" i="17"/>
  <c r="Q102" i="17"/>
  <c r="R102" i="17"/>
  <c r="S102" i="17"/>
  <c r="T102" i="17"/>
  <c r="W102" i="17"/>
  <c r="O103" i="17"/>
  <c r="P103" i="17"/>
  <c r="Q103" i="17"/>
  <c r="R103" i="17"/>
  <c r="S103" i="17"/>
  <c r="T103" i="17"/>
  <c r="W103" i="17"/>
  <c r="O104" i="17"/>
  <c r="P104" i="17"/>
  <c r="Q104" i="17"/>
  <c r="R104" i="17"/>
  <c r="S104" i="17"/>
  <c r="T104" i="17"/>
  <c r="W104" i="17"/>
  <c r="O105" i="17"/>
  <c r="P105" i="17"/>
  <c r="Q105" i="17"/>
  <c r="R105" i="17"/>
  <c r="S105" i="17"/>
  <c r="T105" i="17"/>
  <c r="W105" i="17"/>
  <c r="O106" i="17"/>
  <c r="P106" i="17"/>
  <c r="Q106" i="17"/>
  <c r="R106" i="17"/>
  <c r="S106" i="17"/>
  <c r="T106" i="17"/>
  <c r="W106" i="17"/>
  <c r="O107" i="17"/>
  <c r="P107" i="17"/>
  <c r="Q107" i="17"/>
  <c r="R107" i="17"/>
  <c r="S107" i="17"/>
  <c r="T107" i="17"/>
  <c r="W107" i="17"/>
  <c r="O108" i="17"/>
  <c r="P108" i="17"/>
  <c r="Q108" i="17"/>
  <c r="R108" i="17"/>
  <c r="S108" i="17"/>
  <c r="T108" i="17"/>
  <c r="W108" i="17"/>
  <c r="O109" i="17"/>
  <c r="P109" i="17"/>
  <c r="Q109" i="17"/>
  <c r="R109" i="17"/>
  <c r="S109" i="17"/>
  <c r="T109" i="17"/>
  <c r="W109" i="17"/>
  <c r="O110" i="17"/>
  <c r="P110" i="17"/>
  <c r="Q110" i="17"/>
  <c r="R110" i="17"/>
  <c r="S110" i="17"/>
  <c r="T110" i="17"/>
  <c r="W110" i="17"/>
  <c r="O111" i="17"/>
  <c r="P111" i="17"/>
  <c r="Q111" i="17"/>
  <c r="R111" i="17"/>
  <c r="S111" i="17"/>
  <c r="T111" i="17"/>
  <c r="W111" i="17"/>
  <c r="O112" i="17"/>
  <c r="P112" i="17"/>
  <c r="Q112" i="17"/>
  <c r="R112" i="17"/>
  <c r="S112" i="17"/>
  <c r="T112" i="17"/>
  <c r="W112" i="17"/>
  <c r="O113" i="17"/>
  <c r="P113" i="17"/>
  <c r="Q113" i="17"/>
  <c r="R113" i="17"/>
  <c r="S113" i="17"/>
  <c r="T113" i="17"/>
  <c r="W113" i="17"/>
  <c r="O114" i="17"/>
  <c r="P114" i="17"/>
  <c r="Q114" i="17"/>
  <c r="R114" i="17"/>
  <c r="S114" i="17"/>
  <c r="T114" i="17"/>
  <c r="W114" i="17"/>
  <c r="O115" i="17"/>
  <c r="P115" i="17"/>
  <c r="Q115" i="17"/>
  <c r="R115" i="17"/>
  <c r="S115" i="17"/>
  <c r="T115" i="17"/>
  <c r="W115" i="17"/>
  <c r="O116" i="17"/>
  <c r="P116" i="17"/>
  <c r="Q116" i="17"/>
  <c r="R116" i="17"/>
  <c r="S116" i="17"/>
  <c r="T116" i="17"/>
  <c r="W116" i="17"/>
  <c r="O117" i="17"/>
  <c r="P117" i="17"/>
  <c r="Q117" i="17"/>
  <c r="R117" i="17"/>
  <c r="S117" i="17"/>
  <c r="T117" i="17"/>
  <c r="W117" i="17"/>
  <c r="O118" i="17"/>
  <c r="P118" i="17"/>
  <c r="Q118" i="17"/>
  <c r="R118" i="17"/>
  <c r="S118" i="17"/>
  <c r="T118" i="17"/>
  <c r="W118" i="17"/>
  <c r="O119" i="17"/>
  <c r="P119" i="17"/>
  <c r="Q119" i="17"/>
  <c r="R119" i="17"/>
  <c r="S119" i="17"/>
  <c r="T119" i="17"/>
  <c r="W119" i="17"/>
  <c r="O120" i="17"/>
  <c r="P120" i="17"/>
  <c r="Q120" i="17"/>
  <c r="R120" i="17"/>
  <c r="S120" i="17"/>
  <c r="T120" i="17"/>
  <c r="W120" i="17"/>
  <c r="O121" i="17"/>
  <c r="P121" i="17"/>
  <c r="Q121" i="17"/>
  <c r="R121" i="17"/>
  <c r="S121" i="17"/>
  <c r="T121" i="17"/>
  <c r="W121" i="17"/>
  <c r="O122" i="17"/>
  <c r="P122" i="17"/>
  <c r="Q122" i="17"/>
  <c r="R122" i="17"/>
  <c r="S122" i="17"/>
  <c r="T122" i="17"/>
  <c r="W122" i="17"/>
  <c r="O123" i="17"/>
  <c r="P123" i="17"/>
  <c r="Q123" i="17"/>
  <c r="R123" i="17"/>
  <c r="S123" i="17"/>
  <c r="T123" i="17"/>
  <c r="W123" i="17"/>
  <c r="O124" i="17"/>
  <c r="P124" i="17"/>
  <c r="Q124" i="17"/>
  <c r="R124" i="17"/>
  <c r="S124" i="17"/>
  <c r="T124" i="17"/>
  <c r="W124" i="17"/>
  <c r="O125" i="17"/>
  <c r="P125" i="17"/>
  <c r="Q125" i="17"/>
  <c r="R125" i="17"/>
  <c r="S125" i="17"/>
  <c r="T125" i="17"/>
  <c r="W125" i="17"/>
  <c r="O126" i="17"/>
  <c r="P126" i="17"/>
  <c r="Q126" i="17"/>
  <c r="R126" i="17"/>
  <c r="S126" i="17"/>
  <c r="T126" i="17"/>
  <c r="W126" i="17"/>
  <c r="O127" i="17"/>
  <c r="P127" i="17"/>
  <c r="Q127" i="17"/>
  <c r="R127" i="17"/>
  <c r="S127" i="17"/>
  <c r="T127" i="17"/>
  <c r="W127" i="17"/>
  <c r="O128" i="17"/>
  <c r="P128" i="17"/>
  <c r="Q128" i="17"/>
  <c r="R128" i="17"/>
  <c r="S128" i="17"/>
  <c r="T128" i="17"/>
  <c r="W128" i="17"/>
  <c r="O129" i="17"/>
  <c r="P129" i="17"/>
  <c r="Q129" i="17"/>
  <c r="R129" i="17"/>
  <c r="S129" i="17"/>
  <c r="T129" i="17"/>
  <c r="W129" i="17"/>
  <c r="O130" i="17"/>
  <c r="P130" i="17"/>
  <c r="Q130" i="17"/>
  <c r="R130" i="17"/>
  <c r="S130" i="17"/>
  <c r="T130" i="17"/>
  <c r="W130" i="17"/>
  <c r="O131" i="17"/>
  <c r="P131" i="17"/>
  <c r="Q131" i="17"/>
  <c r="R131" i="17"/>
  <c r="S131" i="17"/>
  <c r="T131" i="17"/>
  <c r="W131" i="17"/>
  <c r="O132" i="17"/>
  <c r="P132" i="17"/>
  <c r="Q132" i="17"/>
  <c r="R132" i="17"/>
  <c r="S132" i="17"/>
  <c r="T132" i="17"/>
  <c r="W132" i="17"/>
  <c r="O133" i="17"/>
  <c r="P133" i="17"/>
  <c r="Q133" i="17"/>
  <c r="R133" i="17"/>
  <c r="S133" i="17"/>
  <c r="T133" i="17"/>
  <c r="W133" i="17"/>
  <c r="O134" i="17"/>
  <c r="P134" i="17"/>
  <c r="Q134" i="17"/>
  <c r="R134" i="17"/>
  <c r="S134" i="17"/>
  <c r="T134" i="17"/>
  <c r="W134" i="17"/>
  <c r="O135" i="17"/>
  <c r="P135" i="17"/>
  <c r="Q135" i="17"/>
  <c r="R135" i="17"/>
  <c r="S135" i="17"/>
  <c r="T135" i="17"/>
  <c r="W135" i="17"/>
  <c r="O136" i="17"/>
  <c r="P136" i="17"/>
  <c r="Q136" i="17"/>
  <c r="R136" i="17"/>
  <c r="S136" i="17"/>
  <c r="T136" i="17"/>
  <c r="W136" i="17"/>
  <c r="O137" i="17"/>
  <c r="P137" i="17"/>
  <c r="Q137" i="17"/>
  <c r="R137" i="17"/>
  <c r="S137" i="17"/>
  <c r="T137" i="17"/>
  <c r="W137" i="17"/>
  <c r="O138" i="17"/>
  <c r="P138" i="17"/>
  <c r="Q138" i="17"/>
  <c r="R138" i="17"/>
  <c r="S138" i="17"/>
  <c r="T138" i="17"/>
  <c r="W138" i="17"/>
  <c r="O139" i="17"/>
  <c r="P139" i="17"/>
  <c r="Q139" i="17"/>
  <c r="R139" i="17"/>
  <c r="S139" i="17"/>
  <c r="T139" i="17"/>
  <c r="W139" i="17"/>
  <c r="O140" i="17"/>
  <c r="P140" i="17"/>
  <c r="Q140" i="17"/>
  <c r="R140" i="17"/>
  <c r="S140" i="17"/>
  <c r="T140" i="17"/>
  <c r="W140" i="17"/>
  <c r="O141" i="17"/>
  <c r="P141" i="17"/>
  <c r="Q141" i="17"/>
  <c r="R141" i="17"/>
  <c r="S141" i="17"/>
  <c r="T141" i="17"/>
  <c r="W141" i="17"/>
  <c r="O142" i="17"/>
  <c r="P142" i="17"/>
  <c r="Q142" i="17"/>
  <c r="R142" i="17"/>
  <c r="S142" i="17"/>
  <c r="T142" i="17"/>
  <c r="W142" i="17"/>
  <c r="O143" i="17"/>
  <c r="P143" i="17"/>
  <c r="Q143" i="17"/>
  <c r="R143" i="17"/>
  <c r="S143" i="17"/>
  <c r="T143" i="17"/>
  <c r="W143" i="17"/>
  <c r="O144" i="17"/>
  <c r="P144" i="17"/>
  <c r="Q144" i="17"/>
  <c r="R144" i="17"/>
  <c r="S144" i="17"/>
  <c r="T144" i="17"/>
  <c r="W144" i="17"/>
  <c r="O145" i="17"/>
  <c r="P145" i="17"/>
  <c r="Q145" i="17"/>
  <c r="R145" i="17"/>
  <c r="S145" i="17"/>
  <c r="T145" i="17"/>
  <c r="W145" i="17"/>
  <c r="O146" i="17"/>
  <c r="P146" i="17"/>
  <c r="Q146" i="17"/>
  <c r="R146" i="17"/>
  <c r="S146" i="17"/>
  <c r="T146" i="17"/>
  <c r="W146" i="17"/>
  <c r="O147" i="17"/>
  <c r="P147" i="17"/>
  <c r="Q147" i="17"/>
  <c r="R147" i="17"/>
  <c r="S147" i="17"/>
  <c r="T147" i="17"/>
  <c r="W147" i="17"/>
  <c r="O148" i="17"/>
  <c r="P148" i="17"/>
  <c r="Q148" i="17"/>
  <c r="R148" i="17"/>
  <c r="S148" i="17"/>
  <c r="T148" i="17"/>
  <c r="W148" i="17"/>
  <c r="O149" i="17"/>
  <c r="P149" i="17"/>
  <c r="Q149" i="17"/>
  <c r="R149" i="17"/>
  <c r="S149" i="17"/>
  <c r="T149" i="17"/>
  <c r="W149" i="17"/>
  <c r="O150" i="17"/>
  <c r="P150" i="17"/>
  <c r="Q150" i="17"/>
  <c r="R150" i="17"/>
  <c r="S150" i="17"/>
  <c r="T150" i="17"/>
  <c r="W150" i="17"/>
  <c r="O151" i="17"/>
  <c r="P151" i="17"/>
  <c r="Q151" i="17"/>
  <c r="R151" i="17"/>
  <c r="S151" i="17"/>
  <c r="T151" i="17"/>
  <c r="W151" i="17"/>
  <c r="O152" i="17"/>
  <c r="P152" i="17"/>
  <c r="Q152" i="17"/>
  <c r="R152" i="17"/>
  <c r="S152" i="17"/>
  <c r="T152" i="17"/>
  <c r="W152" i="17"/>
  <c r="O153" i="17"/>
  <c r="P153" i="17"/>
  <c r="Q153" i="17"/>
  <c r="R153" i="17"/>
  <c r="S153" i="17"/>
  <c r="T153" i="17"/>
  <c r="W153" i="17"/>
  <c r="O154" i="17"/>
  <c r="P154" i="17"/>
  <c r="Q154" i="17"/>
  <c r="R154" i="17"/>
  <c r="S154" i="17"/>
  <c r="T154" i="17"/>
  <c r="W154" i="17"/>
  <c r="O155" i="17"/>
  <c r="P155" i="17"/>
  <c r="Q155" i="17"/>
  <c r="R155" i="17"/>
  <c r="S155" i="17"/>
  <c r="T155" i="17"/>
  <c r="W155" i="17"/>
  <c r="O156" i="17"/>
  <c r="P156" i="17"/>
  <c r="Q156" i="17"/>
  <c r="R156" i="17"/>
  <c r="S156" i="17"/>
  <c r="T156" i="17"/>
  <c r="W156" i="17"/>
  <c r="O157" i="17"/>
  <c r="P157" i="17"/>
  <c r="Q157" i="17"/>
  <c r="R157" i="17"/>
  <c r="S157" i="17"/>
  <c r="T157" i="17"/>
  <c r="W157" i="17"/>
  <c r="O158" i="17"/>
  <c r="P158" i="17"/>
  <c r="Q158" i="17"/>
  <c r="R158" i="17"/>
  <c r="S158" i="17"/>
  <c r="T158" i="17"/>
  <c r="W158" i="17"/>
  <c r="O159" i="17"/>
  <c r="P159" i="17"/>
  <c r="Q159" i="17"/>
  <c r="R159" i="17"/>
  <c r="S159" i="17"/>
  <c r="T159" i="17"/>
  <c r="W159" i="17"/>
  <c r="O160" i="17"/>
  <c r="P160" i="17"/>
  <c r="Q160" i="17"/>
  <c r="R160" i="17"/>
  <c r="S160" i="17"/>
  <c r="T160" i="17"/>
  <c r="W160" i="17"/>
  <c r="O161" i="17"/>
  <c r="P161" i="17"/>
  <c r="Q161" i="17"/>
  <c r="R161" i="17"/>
  <c r="S161" i="17"/>
  <c r="T161" i="17"/>
  <c r="W161" i="17"/>
  <c r="O162" i="17"/>
  <c r="P162" i="17"/>
  <c r="Q162" i="17"/>
  <c r="R162" i="17"/>
  <c r="S162" i="17"/>
  <c r="T162" i="17"/>
  <c r="W162" i="17"/>
  <c r="O163" i="17"/>
  <c r="P163" i="17"/>
  <c r="Q163" i="17"/>
  <c r="R163" i="17"/>
  <c r="S163" i="17"/>
  <c r="T163" i="17"/>
  <c r="W163" i="17"/>
  <c r="O164" i="17"/>
  <c r="P164" i="17"/>
  <c r="Q164" i="17"/>
  <c r="R164" i="17"/>
  <c r="S164" i="17"/>
  <c r="T164" i="17"/>
  <c r="W164" i="17"/>
  <c r="O165" i="17"/>
  <c r="P165" i="17"/>
  <c r="Q165" i="17"/>
  <c r="R165" i="17"/>
  <c r="S165" i="17"/>
  <c r="T165" i="17"/>
  <c r="W165" i="17"/>
  <c r="O166" i="17"/>
  <c r="P166" i="17"/>
  <c r="Q166" i="17"/>
  <c r="R166" i="17"/>
  <c r="S166" i="17"/>
  <c r="T166" i="17"/>
  <c r="W166" i="17"/>
  <c r="O167" i="17"/>
  <c r="P167" i="17"/>
  <c r="Q167" i="17"/>
  <c r="R167" i="17"/>
  <c r="S167" i="17"/>
  <c r="T167" i="17"/>
  <c r="W167" i="17"/>
  <c r="O168" i="17"/>
  <c r="P168" i="17"/>
  <c r="Q168" i="17"/>
  <c r="R168" i="17"/>
  <c r="S168" i="17"/>
  <c r="T168" i="17"/>
  <c r="W168" i="17"/>
  <c r="O169" i="17"/>
  <c r="P169" i="17"/>
  <c r="Q169" i="17"/>
  <c r="R169" i="17"/>
  <c r="S169" i="17"/>
  <c r="T169" i="17"/>
  <c r="W169" i="17"/>
  <c r="O170" i="17"/>
  <c r="P170" i="17"/>
  <c r="Q170" i="17"/>
  <c r="R170" i="17"/>
  <c r="S170" i="17"/>
  <c r="T170" i="17"/>
  <c r="W170" i="17"/>
  <c r="O171" i="17"/>
  <c r="P171" i="17"/>
  <c r="Q171" i="17"/>
  <c r="R171" i="17"/>
  <c r="S171" i="17"/>
  <c r="T171" i="17"/>
  <c r="W171" i="17"/>
  <c r="O172" i="17"/>
  <c r="P172" i="17"/>
  <c r="Q172" i="17"/>
  <c r="R172" i="17"/>
  <c r="S172" i="17"/>
  <c r="T172" i="17"/>
  <c r="W172" i="17"/>
  <c r="O173" i="17"/>
  <c r="P173" i="17"/>
  <c r="Q173" i="17"/>
  <c r="R173" i="17"/>
  <c r="S173" i="17"/>
  <c r="T173" i="17"/>
  <c r="W173" i="17"/>
  <c r="O174" i="17"/>
  <c r="P174" i="17"/>
  <c r="Q174" i="17"/>
  <c r="R174" i="17"/>
  <c r="S174" i="17"/>
  <c r="T174" i="17"/>
  <c r="W174" i="17"/>
  <c r="O175" i="17"/>
  <c r="P175" i="17"/>
  <c r="Q175" i="17"/>
  <c r="R175" i="17"/>
  <c r="S175" i="17"/>
  <c r="T175" i="17"/>
  <c r="W175" i="17"/>
  <c r="O176" i="17"/>
  <c r="P176" i="17"/>
  <c r="Q176" i="17"/>
  <c r="R176" i="17"/>
  <c r="S176" i="17"/>
  <c r="T176" i="17"/>
  <c r="W176" i="17"/>
  <c r="O177" i="17"/>
  <c r="P177" i="17"/>
  <c r="Q177" i="17"/>
  <c r="R177" i="17"/>
  <c r="S177" i="17"/>
  <c r="T177" i="17"/>
  <c r="W177" i="17"/>
  <c r="O178" i="17"/>
  <c r="P178" i="17"/>
  <c r="Q178" i="17"/>
  <c r="R178" i="17"/>
  <c r="S178" i="17"/>
  <c r="T178" i="17"/>
  <c r="W178" i="17"/>
  <c r="O179" i="17"/>
  <c r="P179" i="17"/>
  <c r="Q179" i="17"/>
  <c r="R179" i="17"/>
  <c r="S179" i="17"/>
  <c r="T179" i="17"/>
  <c r="W179" i="17"/>
  <c r="O180" i="17"/>
  <c r="P180" i="17"/>
  <c r="Q180" i="17"/>
  <c r="R180" i="17"/>
  <c r="S180" i="17"/>
  <c r="T180" i="17"/>
  <c r="W180" i="17"/>
  <c r="O181" i="17"/>
  <c r="P181" i="17"/>
  <c r="Q181" i="17"/>
  <c r="R181" i="17"/>
  <c r="S181" i="17"/>
  <c r="T181" i="17"/>
  <c r="W181" i="17"/>
  <c r="O182" i="17"/>
  <c r="P182" i="17"/>
  <c r="Q182" i="17"/>
  <c r="R182" i="17"/>
  <c r="S182" i="17"/>
  <c r="T182" i="17"/>
  <c r="W182" i="17"/>
  <c r="O183" i="17"/>
  <c r="P183" i="17"/>
  <c r="Q183" i="17"/>
  <c r="R183" i="17"/>
  <c r="S183" i="17"/>
  <c r="T183" i="17"/>
  <c r="W183" i="17"/>
  <c r="O184" i="17"/>
  <c r="P184" i="17"/>
  <c r="Q184" i="17"/>
  <c r="R184" i="17"/>
  <c r="S184" i="17"/>
  <c r="T184" i="17"/>
  <c r="W184" i="17"/>
  <c r="O185" i="17"/>
  <c r="P185" i="17"/>
  <c r="Q185" i="17"/>
  <c r="R185" i="17"/>
  <c r="S185" i="17"/>
  <c r="T185" i="17"/>
  <c r="W185" i="17"/>
  <c r="O186" i="17"/>
  <c r="P186" i="17"/>
  <c r="Q186" i="17"/>
  <c r="R186" i="17"/>
  <c r="S186" i="17"/>
  <c r="T186" i="17"/>
  <c r="W186" i="17"/>
  <c r="O187" i="17"/>
  <c r="P187" i="17"/>
  <c r="Q187" i="17"/>
  <c r="R187" i="17"/>
  <c r="S187" i="17"/>
  <c r="T187" i="17"/>
  <c r="W187" i="17"/>
  <c r="O188" i="17"/>
  <c r="P188" i="17"/>
  <c r="Q188" i="17"/>
  <c r="R188" i="17"/>
  <c r="S188" i="17"/>
  <c r="T188" i="17"/>
  <c r="W188" i="17"/>
  <c r="O189" i="17"/>
  <c r="P189" i="17"/>
  <c r="Q189" i="17"/>
  <c r="R189" i="17"/>
  <c r="S189" i="17"/>
  <c r="T189" i="17"/>
  <c r="W189" i="17"/>
  <c r="O190" i="17"/>
  <c r="P190" i="17"/>
  <c r="Q190" i="17"/>
  <c r="R190" i="17"/>
  <c r="S190" i="17"/>
  <c r="T190" i="17"/>
  <c r="W190" i="17"/>
  <c r="O191" i="17"/>
  <c r="P191" i="17"/>
  <c r="Q191" i="17"/>
  <c r="R191" i="17"/>
  <c r="S191" i="17"/>
  <c r="T191" i="17"/>
  <c r="W191" i="17"/>
  <c r="O192" i="17"/>
  <c r="P192" i="17"/>
  <c r="Q192" i="17"/>
  <c r="R192" i="17"/>
  <c r="S192" i="17"/>
  <c r="T192" i="17"/>
  <c r="W192" i="17"/>
  <c r="O193" i="17"/>
  <c r="P193" i="17"/>
  <c r="Q193" i="17"/>
  <c r="R193" i="17"/>
  <c r="S193" i="17"/>
  <c r="T193" i="17"/>
  <c r="W193" i="17"/>
  <c r="O194" i="17"/>
  <c r="P194" i="17"/>
  <c r="Q194" i="17"/>
  <c r="R194" i="17"/>
  <c r="S194" i="17"/>
  <c r="T194" i="17"/>
  <c r="W194" i="17"/>
  <c r="O195" i="17"/>
  <c r="P195" i="17"/>
  <c r="Q195" i="17"/>
  <c r="R195" i="17"/>
  <c r="S195" i="17"/>
  <c r="T195" i="17"/>
  <c r="W195" i="17"/>
  <c r="O196" i="17"/>
  <c r="P196" i="17"/>
  <c r="Q196" i="17"/>
  <c r="R196" i="17"/>
  <c r="S196" i="17"/>
  <c r="T196" i="17"/>
  <c r="W196" i="17"/>
  <c r="O197" i="17"/>
  <c r="P197" i="17"/>
  <c r="Q197" i="17"/>
  <c r="R197" i="17"/>
  <c r="S197" i="17"/>
  <c r="T197" i="17"/>
  <c r="W197" i="17"/>
  <c r="O198" i="17"/>
  <c r="P198" i="17"/>
  <c r="Q198" i="17"/>
  <c r="R198" i="17"/>
  <c r="S198" i="17"/>
  <c r="T198" i="17"/>
  <c r="W198" i="17"/>
  <c r="O199" i="17"/>
  <c r="P199" i="17"/>
  <c r="Q199" i="17"/>
  <c r="R199" i="17"/>
  <c r="S199" i="17"/>
  <c r="T199" i="17"/>
  <c r="W199" i="17"/>
  <c r="O200" i="17"/>
  <c r="P200" i="17"/>
  <c r="Q200" i="17"/>
  <c r="R200" i="17"/>
  <c r="S200" i="17"/>
  <c r="T200" i="17"/>
  <c r="W200" i="17"/>
  <c r="O201" i="17"/>
  <c r="P201" i="17"/>
  <c r="Q201" i="17"/>
  <c r="R201" i="17"/>
  <c r="S201" i="17"/>
  <c r="T201" i="17"/>
  <c r="W201" i="17"/>
  <c r="O202" i="17"/>
  <c r="P202" i="17"/>
  <c r="Q202" i="17"/>
  <c r="R202" i="17"/>
  <c r="S202" i="17"/>
  <c r="T202" i="17"/>
  <c r="W202" i="17"/>
  <c r="O203" i="17"/>
  <c r="P203" i="17"/>
  <c r="Q203" i="17"/>
  <c r="R203" i="17"/>
  <c r="S203" i="17"/>
  <c r="T203" i="17"/>
  <c r="W203" i="17"/>
  <c r="O204" i="17"/>
  <c r="P204" i="17"/>
  <c r="Q204" i="17"/>
  <c r="R204" i="17"/>
  <c r="S204" i="17"/>
  <c r="T204" i="17"/>
  <c r="W204" i="17"/>
  <c r="O205" i="17"/>
  <c r="P205" i="17"/>
  <c r="Q205" i="17"/>
  <c r="R205" i="17"/>
  <c r="S205" i="17"/>
  <c r="T205" i="17"/>
  <c r="W205" i="17"/>
  <c r="O206" i="17"/>
  <c r="P206" i="17"/>
  <c r="Q206" i="17"/>
  <c r="R206" i="17"/>
  <c r="S206" i="17"/>
  <c r="T206" i="17"/>
  <c r="W206" i="17"/>
  <c r="O207" i="17"/>
  <c r="P207" i="17"/>
  <c r="Q207" i="17"/>
  <c r="R207" i="17"/>
  <c r="S207" i="17"/>
  <c r="T207" i="17"/>
  <c r="W207" i="17"/>
  <c r="O208" i="17"/>
  <c r="P208" i="17"/>
  <c r="Q208" i="17"/>
  <c r="R208" i="17"/>
  <c r="S208" i="17"/>
  <c r="T208" i="17"/>
  <c r="W208" i="17"/>
  <c r="O209" i="17"/>
  <c r="P209" i="17"/>
  <c r="Q209" i="17"/>
  <c r="R209" i="17"/>
  <c r="S209" i="17"/>
  <c r="T209" i="17"/>
  <c r="W209" i="17"/>
  <c r="O210" i="17"/>
  <c r="P210" i="17"/>
  <c r="Q210" i="17"/>
  <c r="R210" i="17"/>
  <c r="S210" i="17"/>
  <c r="T210" i="17"/>
  <c r="W210" i="17"/>
  <c r="O211" i="17"/>
  <c r="P211" i="17"/>
  <c r="Q211" i="17"/>
  <c r="R211" i="17"/>
  <c r="S211" i="17"/>
  <c r="T211" i="17"/>
  <c r="W211" i="17"/>
  <c r="O212" i="17"/>
  <c r="P212" i="17"/>
  <c r="Q212" i="17"/>
  <c r="R212" i="17"/>
  <c r="S212" i="17"/>
  <c r="T212" i="17"/>
  <c r="W212" i="17"/>
  <c r="O213" i="17"/>
  <c r="P213" i="17"/>
  <c r="Q213" i="17"/>
  <c r="R213" i="17"/>
  <c r="S213" i="17"/>
  <c r="T213" i="17"/>
  <c r="W213" i="17"/>
  <c r="O214" i="17"/>
  <c r="P214" i="17"/>
  <c r="Q214" i="17"/>
  <c r="R214" i="17"/>
  <c r="S214" i="17"/>
  <c r="T214" i="17"/>
  <c r="W214" i="17"/>
  <c r="O215" i="17"/>
  <c r="P215" i="17"/>
  <c r="Q215" i="17"/>
  <c r="R215" i="17"/>
  <c r="S215" i="17"/>
  <c r="T215" i="17"/>
  <c r="W215" i="17"/>
  <c r="O216" i="17"/>
  <c r="P216" i="17"/>
  <c r="Q216" i="17"/>
  <c r="R216" i="17"/>
  <c r="S216" i="17"/>
  <c r="T216" i="17"/>
  <c r="W216" i="17"/>
  <c r="O217" i="17"/>
  <c r="P217" i="17"/>
  <c r="Q217" i="17"/>
  <c r="R217" i="17"/>
  <c r="S217" i="17"/>
  <c r="T217" i="17"/>
  <c r="W217" i="17"/>
  <c r="O218" i="17"/>
  <c r="P218" i="17"/>
  <c r="Q218" i="17"/>
  <c r="R218" i="17"/>
  <c r="S218" i="17"/>
  <c r="T218" i="17"/>
  <c r="W218" i="17"/>
  <c r="O219" i="17"/>
  <c r="P219" i="17"/>
  <c r="Q219" i="17"/>
  <c r="R219" i="17"/>
  <c r="S219" i="17"/>
  <c r="T219" i="17"/>
  <c r="W219" i="17"/>
  <c r="O220" i="17"/>
  <c r="P220" i="17"/>
  <c r="Q220" i="17"/>
  <c r="R220" i="17"/>
  <c r="S220" i="17"/>
  <c r="T220" i="17"/>
  <c r="W220" i="17"/>
  <c r="O221" i="17"/>
  <c r="P221" i="17"/>
  <c r="Q221" i="17"/>
  <c r="R221" i="17"/>
  <c r="S221" i="17"/>
  <c r="T221" i="17"/>
  <c r="W221" i="17"/>
  <c r="O222" i="17"/>
  <c r="P222" i="17"/>
  <c r="Q222" i="17"/>
  <c r="R222" i="17"/>
  <c r="S222" i="17"/>
  <c r="T222" i="17"/>
  <c r="W222" i="17"/>
  <c r="O223" i="17"/>
  <c r="P223" i="17"/>
  <c r="Q223" i="17"/>
  <c r="R223" i="17"/>
  <c r="S223" i="17"/>
  <c r="T223" i="17"/>
  <c r="W223" i="17"/>
  <c r="O224" i="17"/>
  <c r="P224" i="17"/>
  <c r="Q224" i="17"/>
  <c r="R224" i="17"/>
  <c r="S224" i="17"/>
  <c r="T224" i="17"/>
  <c r="W224" i="17"/>
  <c r="O225" i="17"/>
  <c r="P225" i="17"/>
  <c r="Q225" i="17"/>
  <c r="R225" i="17"/>
  <c r="S225" i="17"/>
  <c r="T225" i="17"/>
  <c r="W225" i="17"/>
  <c r="O226" i="17"/>
  <c r="P226" i="17"/>
  <c r="Q226" i="17"/>
  <c r="R226" i="17"/>
  <c r="S226" i="17"/>
  <c r="T226" i="17"/>
  <c r="W226" i="17"/>
  <c r="O227" i="17"/>
  <c r="P227" i="17"/>
  <c r="Q227" i="17"/>
  <c r="R227" i="17"/>
  <c r="S227" i="17"/>
  <c r="T227" i="17"/>
  <c r="W227" i="17"/>
  <c r="O228" i="17"/>
  <c r="P228" i="17"/>
  <c r="Q228" i="17"/>
  <c r="R228" i="17"/>
  <c r="S228" i="17"/>
  <c r="T228" i="17"/>
  <c r="W228" i="17"/>
  <c r="O7" i="17"/>
  <c r="P7" i="17"/>
  <c r="Q7" i="17"/>
  <c r="R7" i="17"/>
  <c r="S7" i="17"/>
  <c r="T7" i="17"/>
  <c r="W7" i="17"/>
  <c r="O8" i="17"/>
  <c r="P8" i="17"/>
  <c r="Q8" i="17"/>
  <c r="R8" i="17"/>
  <c r="S8" i="17"/>
  <c r="T8" i="17"/>
  <c r="W8" i="17"/>
  <c r="O9" i="17"/>
  <c r="P9" i="17"/>
  <c r="Q9" i="17"/>
  <c r="R9" i="17"/>
  <c r="S9" i="17"/>
  <c r="T9" i="17"/>
  <c r="W9" i="17"/>
  <c r="O10" i="17"/>
  <c r="P10" i="17"/>
  <c r="Q10" i="17"/>
  <c r="R10" i="17"/>
  <c r="S10" i="17"/>
  <c r="T10" i="17"/>
  <c r="W10" i="17"/>
  <c r="O11" i="17"/>
  <c r="P11" i="17"/>
  <c r="Q11" i="17"/>
  <c r="R11" i="17"/>
  <c r="S11" i="17"/>
  <c r="T11" i="17"/>
  <c r="W11" i="17"/>
  <c r="O12" i="17"/>
  <c r="P12" i="17"/>
  <c r="Q12" i="17"/>
  <c r="R12" i="17"/>
  <c r="S12" i="17"/>
  <c r="T12" i="17"/>
  <c r="W12" i="17"/>
  <c r="O13" i="17"/>
  <c r="P13" i="17"/>
  <c r="Q13" i="17"/>
  <c r="R13" i="17"/>
  <c r="S13" i="17"/>
  <c r="T13" i="17"/>
  <c r="W13" i="17"/>
  <c r="O14" i="17"/>
  <c r="P14" i="17"/>
  <c r="Q14" i="17"/>
  <c r="R14" i="17"/>
  <c r="S14" i="17"/>
  <c r="T14" i="17"/>
  <c r="W14" i="17"/>
  <c r="O15" i="17"/>
  <c r="P15" i="17"/>
  <c r="Q15" i="17"/>
  <c r="R15" i="17"/>
  <c r="S15" i="17"/>
  <c r="T15" i="17"/>
  <c r="W15" i="17"/>
  <c r="O16" i="17"/>
  <c r="P16" i="17"/>
  <c r="Q16" i="17"/>
  <c r="R16" i="17"/>
  <c r="S16" i="17"/>
  <c r="T16" i="17"/>
  <c r="W16" i="17"/>
  <c r="O17" i="17"/>
  <c r="P17" i="17"/>
  <c r="Q17" i="17"/>
  <c r="R17" i="17"/>
  <c r="S17" i="17"/>
  <c r="T17" i="17"/>
  <c r="W17" i="17"/>
  <c r="O18" i="17"/>
  <c r="P18" i="17"/>
  <c r="Q18" i="17"/>
  <c r="R18" i="17"/>
  <c r="S18" i="17"/>
  <c r="T18" i="17"/>
  <c r="W18" i="17"/>
  <c r="O19" i="17"/>
  <c r="P19" i="17"/>
  <c r="Q19" i="17"/>
  <c r="R19" i="17"/>
  <c r="S19" i="17"/>
  <c r="T19" i="17"/>
  <c r="W19" i="17"/>
  <c r="O20" i="17"/>
  <c r="P20" i="17"/>
  <c r="Q20" i="17"/>
  <c r="R20" i="17"/>
  <c r="S20" i="17"/>
  <c r="T20" i="17"/>
  <c r="W20" i="17"/>
  <c r="O21" i="17"/>
  <c r="P21" i="17"/>
  <c r="Q21" i="17"/>
  <c r="R21" i="17"/>
  <c r="S21" i="17"/>
  <c r="T21" i="17"/>
  <c r="W21" i="17"/>
  <c r="O22" i="17"/>
  <c r="P22" i="17"/>
  <c r="Q22" i="17"/>
  <c r="R22" i="17"/>
  <c r="S22" i="17"/>
  <c r="T22" i="17"/>
  <c r="W22" i="17"/>
  <c r="O23" i="17"/>
  <c r="P23" i="17"/>
  <c r="Q23" i="17"/>
  <c r="R23" i="17"/>
  <c r="S23" i="17"/>
  <c r="T23" i="17"/>
  <c r="W23" i="17"/>
  <c r="O24" i="17"/>
  <c r="P24" i="17"/>
  <c r="Q24" i="17"/>
  <c r="R24" i="17"/>
  <c r="S24" i="17"/>
  <c r="T24" i="17"/>
  <c r="W24" i="17"/>
  <c r="O25" i="17"/>
  <c r="P25" i="17"/>
  <c r="Q25" i="17"/>
  <c r="R25" i="17"/>
  <c r="S25" i="17"/>
  <c r="T25" i="17"/>
  <c r="W25" i="17"/>
  <c r="O27" i="17"/>
  <c r="P27" i="17"/>
  <c r="Q27" i="17"/>
  <c r="R27" i="17"/>
  <c r="S27" i="17"/>
  <c r="T27" i="17"/>
  <c r="W27" i="17"/>
  <c r="O28" i="17"/>
  <c r="P28" i="17"/>
  <c r="Q28" i="17"/>
  <c r="R28" i="17"/>
  <c r="S28" i="17"/>
  <c r="T28" i="17"/>
  <c r="W28" i="17"/>
  <c r="O29" i="17"/>
  <c r="P29" i="17"/>
  <c r="Q29" i="17"/>
  <c r="R29" i="17"/>
  <c r="S29" i="17"/>
  <c r="T29" i="17"/>
  <c r="W29" i="17"/>
  <c r="O30" i="17"/>
  <c r="P30" i="17"/>
  <c r="Q30" i="17"/>
  <c r="R30" i="17"/>
  <c r="S30" i="17"/>
  <c r="T30" i="17"/>
  <c r="W30" i="17"/>
  <c r="O31" i="17"/>
  <c r="P31" i="17"/>
  <c r="Q31" i="17"/>
  <c r="R31" i="17"/>
  <c r="S31" i="17"/>
  <c r="T31" i="17"/>
  <c r="W31" i="17"/>
  <c r="O32" i="17"/>
  <c r="P32" i="17"/>
  <c r="Q32" i="17"/>
  <c r="R32" i="17"/>
  <c r="S32" i="17"/>
  <c r="T32" i="17"/>
  <c r="W32" i="17"/>
  <c r="O33" i="17"/>
  <c r="P33" i="17"/>
  <c r="Q33" i="17"/>
  <c r="R33" i="17"/>
  <c r="S33" i="17"/>
  <c r="T33" i="17"/>
  <c r="W33" i="17"/>
  <c r="O34" i="17"/>
  <c r="P34" i="17"/>
  <c r="Q34" i="17"/>
  <c r="R34" i="17"/>
  <c r="S34" i="17"/>
  <c r="T34" i="17"/>
  <c r="W34" i="17"/>
  <c r="O35" i="17"/>
  <c r="P35" i="17"/>
  <c r="Q35" i="17"/>
  <c r="R35" i="17"/>
  <c r="S35" i="17"/>
  <c r="T35" i="17"/>
  <c r="W35" i="17"/>
  <c r="O36" i="17"/>
  <c r="P36" i="17"/>
  <c r="Q36" i="17"/>
  <c r="R36" i="17"/>
  <c r="S36" i="17"/>
  <c r="T36" i="17"/>
  <c r="W36" i="17"/>
  <c r="O37" i="17"/>
  <c r="P37" i="17"/>
  <c r="Q37" i="17"/>
  <c r="R37" i="17"/>
  <c r="S37" i="17"/>
  <c r="T37" i="17"/>
  <c r="W37" i="17"/>
  <c r="O38" i="17"/>
  <c r="P38" i="17"/>
  <c r="Q38" i="17"/>
  <c r="R38" i="17"/>
  <c r="S38" i="17"/>
  <c r="T38" i="17"/>
  <c r="W38" i="17"/>
  <c r="O39" i="17"/>
  <c r="P39" i="17"/>
  <c r="Q39" i="17"/>
  <c r="R39" i="17"/>
  <c r="S39" i="17"/>
  <c r="T39" i="17"/>
  <c r="W39" i="17"/>
  <c r="O40" i="17"/>
  <c r="P40" i="17"/>
  <c r="Q40" i="17"/>
  <c r="R40" i="17"/>
  <c r="S40" i="17"/>
  <c r="T40" i="17"/>
  <c r="W40" i="17"/>
  <c r="O41" i="17"/>
  <c r="P41" i="17"/>
  <c r="Q41" i="17"/>
  <c r="R41" i="17"/>
  <c r="S41" i="17"/>
  <c r="T41" i="17"/>
  <c r="W41" i="17"/>
  <c r="O42" i="17"/>
  <c r="P42" i="17"/>
  <c r="Q42" i="17"/>
  <c r="R42" i="17"/>
  <c r="S42" i="17"/>
  <c r="T42" i="17"/>
  <c r="W42" i="17"/>
  <c r="W6" i="17"/>
  <c r="R6" i="17"/>
  <c r="S6" i="17"/>
  <c r="T6" i="17"/>
  <c r="Q6" i="17"/>
  <c r="P6" i="17"/>
  <c r="O6" i="17"/>
  <c r="U28" i="17"/>
  <c r="L29" i="11"/>
  <c r="V28" i="17" s="1"/>
  <c r="U29" i="17"/>
  <c r="L30" i="11"/>
  <c r="V29" i="17" s="1"/>
  <c r="U30" i="17"/>
  <c r="L31" i="11"/>
  <c r="V30" i="17" s="1"/>
  <c r="U31" i="17"/>
  <c r="L32" i="11"/>
  <c r="V31" i="17" s="1"/>
  <c r="U32" i="17"/>
  <c r="L34" i="11"/>
  <c r="V32" i="17" s="1"/>
  <c r="U33" i="17"/>
  <c r="L35" i="11"/>
  <c r="V33" i="17" s="1"/>
  <c r="U34" i="17"/>
  <c r="L36" i="11"/>
  <c r="V34" i="17" s="1"/>
  <c r="U35" i="17"/>
  <c r="L37" i="11"/>
  <c r="V35" i="17" s="1"/>
  <c r="U36" i="17"/>
  <c r="L38" i="11"/>
  <c r="V36" i="17" s="1"/>
  <c r="U37" i="17"/>
  <c r="L39" i="11"/>
  <c r="V37" i="17" s="1"/>
  <c r="U38" i="17"/>
  <c r="L40" i="11"/>
  <c r="V38" i="17" s="1"/>
  <c r="U39" i="17"/>
  <c r="L41" i="11"/>
  <c r="V39" i="17" s="1"/>
  <c r="U40" i="17"/>
  <c r="L42" i="11"/>
  <c r="V40" i="17" s="1"/>
  <c r="U41" i="17"/>
  <c r="L43" i="11"/>
  <c r="V41" i="17" s="1"/>
  <c r="U42" i="17"/>
  <c r="L44" i="11"/>
  <c r="V42" i="17" s="1"/>
  <c r="U43" i="17"/>
  <c r="L45" i="11"/>
  <c r="V43" i="17" s="1"/>
  <c r="U44" i="17"/>
  <c r="L46" i="11"/>
  <c r="V44" i="17" s="1"/>
  <c r="U45" i="17"/>
  <c r="L47" i="11"/>
  <c r="V45" i="17" s="1"/>
  <c r="U46" i="17"/>
  <c r="L48" i="11"/>
  <c r="V46" i="17" s="1"/>
  <c r="U47" i="17"/>
  <c r="L49" i="11"/>
  <c r="V47" i="17" s="1"/>
  <c r="U48" i="17"/>
  <c r="L50" i="11"/>
  <c r="V48" i="17" s="1"/>
  <c r="U49" i="17"/>
  <c r="L51" i="11"/>
  <c r="V49" i="17" s="1"/>
  <c r="U50" i="17"/>
  <c r="L52" i="11"/>
  <c r="V50" i="17" s="1"/>
  <c r="U51" i="17"/>
  <c r="L53" i="11"/>
  <c r="V51" i="17" s="1"/>
  <c r="U52" i="17"/>
  <c r="L54" i="11"/>
  <c r="V52" i="17" s="1"/>
  <c r="U53" i="17"/>
  <c r="L56" i="11"/>
  <c r="V53" i="17" s="1"/>
  <c r="U54" i="17"/>
  <c r="L57" i="11"/>
  <c r="V54" i="17" s="1"/>
  <c r="U55" i="17"/>
  <c r="L58" i="11"/>
  <c r="V55" i="17" s="1"/>
  <c r="U56" i="17"/>
  <c r="L59" i="11"/>
  <c r="V56" i="17" s="1"/>
  <c r="U57" i="17"/>
  <c r="L60" i="11"/>
  <c r="V57" i="17" s="1"/>
  <c r="U58" i="17"/>
  <c r="L61" i="11"/>
  <c r="V58" i="17" s="1"/>
  <c r="U59" i="17"/>
  <c r="L63" i="11"/>
  <c r="V59" i="17" s="1"/>
  <c r="U60" i="17"/>
  <c r="L64" i="11"/>
  <c r="V60" i="17" s="1"/>
  <c r="U61" i="17"/>
  <c r="L65" i="11"/>
  <c r="V61" i="17" s="1"/>
  <c r="U62" i="17"/>
  <c r="L66" i="11"/>
  <c r="V62" i="17" s="1"/>
  <c r="U63" i="17"/>
  <c r="L67" i="11"/>
  <c r="V63" i="17" s="1"/>
  <c r="U64" i="17"/>
  <c r="L68" i="11"/>
  <c r="V64" i="17" s="1"/>
  <c r="U65" i="17"/>
  <c r="L69" i="11"/>
  <c r="V65" i="17" s="1"/>
  <c r="U66" i="17"/>
  <c r="L70" i="11"/>
  <c r="V66" i="17" s="1"/>
  <c r="U67" i="17"/>
  <c r="L71" i="11"/>
  <c r="V67" i="17" s="1"/>
  <c r="U68" i="17"/>
  <c r="L72" i="11"/>
  <c r="V68" i="17" s="1"/>
  <c r="U69" i="17"/>
  <c r="L73" i="11"/>
  <c r="V69" i="17" s="1"/>
  <c r="U70" i="17"/>
  <c r="L74" i="11"/>
  <c r="V70" i="17" s="1"/>
  <c r="U71" i="17"/>
  <c r="L75" i="11"/>
  <c r="V71" i="17" s="1"/>
  <c r="U72" i="17"/>
  <c r="L76" i="11"/>
  <c r="V72" i="17" s="1"/>
  <c r="U73" i="17"/>
  <c r="L77" i="11"/>
  <c r="V73" i="17" s="1"/>
  <c r="U74" i="17"/>
  <c r="L78" i="11"/>
  <c r="V74" i="17" s="1"/>
  <c r="U75" i="17"/>
  <c r="L79" i="11"/>
  <c r="V75" i="17" s="1"/>
  <c r="U76" i="17"/>
  <c r="L80" i="11"/>
  <c r="V76" i="17" s="1"/>
  <c r="U77" i="17"/>
  <c r="L81" i="11"/>
  <c r="V77" i="17" s="1"/>
  <c r="U78" i="17"/>
  <c r="L82" i="11"/>
  <c r="V78" i="17" s="1"/>
  <c r="U79" i="17"/>
  <c r="L83" i="11"/>
  <c r="V79" i="17" s="1"/>
  <c r="U80" i="17"/>
  <c r="L84" i="11"/>
  <c r="V80" i="17" s="1"/>
  <c r="U81" i="17"/>
  <c r="L85" i="11"/>
  <c r="V81" i="17" s="1"/>
  <c r="U82" i="17"/>
  <c r="L86" i="11"/>
  <c r="V82" i="17" s="1"/>
  <c r="U83" i="17"/>
  <c r="L87" i="11"/>
  <c r="V83" i="17" s="1"/>
  <c r="U84" i="17"/>
  <c r="L88" i="11"/>
  <c r="V84" i="17" s="1"/>
  <c r="U85" i="17"/>
  <c r="L89" i="11"/>
  <c r="V85" i="17" s="1"/>
  <c r="U86" i="17"/>
  <c r="L90" i="11"/>
  <c r="V86" i="17" s="1"/>
  <c r="U87" i="17"/>
  <c r="L91" i="11"/>
  <c r="V87" i="17" s="1"/>
  <c r="U88" i="17"/>
  <c r="L92" i="11"/>
  <c r="V88" i="17" s="1"/>
  <c r="U89" i="17"/>
  <c r="V89" i="17"/>
  <c r="U90" i="17"/>
  <c r="V90" i="17"/>
  <c r="U91" i="17"/>
  <c r="V91" i="17"/>
  <c r="U92" i="17"/>
  <c r="V92" i="17"/>
  <c r="U93" i="17"/>
  <c r="V93" i="17"/>
  <c r="U94" i="17"/>
  <c r="V94" i="17"/>
  <c r="U95" i="17"/>
  <c r="V95" i="17"/>
  <c r="U96" i="17"/>
  <c r="V96" i="17"/>
  <c r="U97" i="17"/>
  <c r="V97" i="17"/>
  <c r="U98" i="17"/>
  <c r="V98" i="17"/>
  <c r="U99" i="17"/>
  <c r="V99" i="17"/>
  <c r="U100" i="17"/>
  <c r="V100" i="17"/>
  <c r="U101" i="17"/>
  <c r="V101" i="17"/>
  <c r="U102" i="17"/>
  <c r="V102" i="17"/>
  <c r="U103" i="17"/>
  <c r="V103" i="17"/>
  <c r="U104" i="17"/>
  <c r="V104" i="17"/>
  <c r="U105" i="17"/>
  <c r="V105" i="17"/>
  <c r="U106" i="17"/>
  <c r="V106" i="17"/>
  <c r="U107" i="17"/>
  <c r="V107" i="17"/>
  <c r="U108" i="17"/>
  <c r="V108" i="17"/>
  <c r="U109" i="17"/>
  <c r="V109" i="17"/>
  <c r="U110" i="17"/>
  <c r="V110" i="17"/>
  <c r="U111" i="17"/>
  <c r="V111" i="17"/>
  <c r="U112" i="17"/>
  <c r="V112" i="17"/>
  <c r="U113" i="17"/>
  <c r="V113" i="17"/>
  <c r="U114" i="17"/>
  <c r="V114" i="17"/>
  <c r="U115" i="17"/>
  <c r="V115" i="17"/>
  <c r="U116" i="17"/>
  <c r="V116" i="17"/>
  <c r="U117" i="17"/>
  <c r="V117" i="17"/>
  <c r="U118" i="17"/>
  <c r="V118" i="17"/>
  <c r="U119" i="17"/>
  <c r="V119" i="17"/>
  <c r="U120" i="17"/>
  <c r="V120" i="17"/>
  <c r="U121" i="17"/>
  <c r="V121" i="17"/>
  <c r="U122" i="17"/>
  <c r="V122" i="17"/>
  <c r="U123" i="17"/>
  <c r="V123" i="17"/>
  <c r="U124" i="17"/>
  <c r="V124" i="17"/>
  <c r="U125" i="17"/>
  <c r="V125" i="17"/>
  <c r="U126" i="17"/>
  <c r="V126" i="17"/>
  <c r="U127" i="17"/>
  <c r="V127" i="17"/>
  <c r="U128" i="17"/>
  <c r="V128" i="17"/>
  <c r="U129" i="17"/>
  <c r="V129" i="17"/>
  <c r="U130" i="17"/>
  <c r="V130" i="17"/>
  <c r="U131" i="17"/>
  <c r="V131" i="17"/>
  <c r="U132" i="17"/>
  <c r="V132" i="17"/>
  <c r="U133" i="17"/>
  <c r="V133" i="17"/>
  <c r="U134" i="17"/>
  <c r="V134" i="17"/>
  <c r="U135" i="17"/>
  <c r="V135" i="17"/>
  <c r="U136" i="17"/>
  <c r="V136" i="17"/>
  <c r="U137" i="17"/>
  <c r="V137" i="17"/>
  <c r="U138" i="17"/>
  <c r="V138" i="17"/>
  <c r="U139" i="17"/>
  <c r="V139" i="17"/>
  <c r="U140" i="17"/>
  <c r="V140" i="17"/>
  <c r="U141" i="17"/>
  <c r="V141" i="17"/>
  <c r="U142" i="17"/>
  <c r="V142" i="17"/>
  <c r="U143" i="17"/>
  <c r="V143" i="17"/>
  <c r="U144" i="17"/>
  <c r="V144" i="17"/>
  <c r="U145" i="17"/>
  <c r="V145" i="17"/>
  <c r="U146" i="17"/>
  <c r="V146" i="17"/>
  <c r="U147" i="17"/>
  <c r="V147" i="17"/>
  <c r="U148" i="17"/>
  <c r="V148" i="17"/>
  <c r="U149" i="17"/>
  <c r="V149" i="17"/>
  <c r="U150" i="17"/>
  <c r="V150" i="17"/>
  <c r="U151" i="17"/>
  <c r="V151" i="17"/>
  <c r="U152" i="17"/>
  <c r="V152" i="17"/>
  <c r="U153" i="17"/>
  <c r="V153" i="17"/>
  <c r="U154" i="17"/>
  <c r="V154" i="17"/>
  <c r="U155" i="17"/>
  <c r="V155" i="17"/>
  <c r="U156" i="17"/>
  <c r="V156" i="17"/>
  <c r="U157" i="17"/>
  <c r="V157" i="17"/>
  <c r="U158" i="17"/>
  <c r="V158" i="17"/>
  <c r="U159" i="17"/>
  <c r="V159" i="17"/>
  <c r="U160" i="17"/>
  <c r="V160" i="17"/>
  <c r="U161" i="17"/>
  <c r="V161" i="17"/>
  <c r="U162" i="17"/>
  <c r="V162" i="17"/>
  <c r="U163" i="17"/>
  <c r="V163" i="17"/>
  <c r="U164" i="17"/>
  <c r="V164" i="17"/>
  <c r="U165" i="17"/>
  <c r="V165" i="17"/>
  <c r="U166" i="17"/>
  <c r="V166" i="17"/>
  <c r="U167" i="17"/>
  <c r="V167" i="17"/>
  <c r="U168" i="17"/>
  <c r="V168" i="17"/>
  <c r="U169" i="17"/>
  <c r="V169" i="17"/>
  <c r="U170" i="17"/>
  <c r="V170" i="17"/>
  <c r="U171" i="17"/>
  <c r="V171" i="17"/>
  <c r="U172" i="17"/>
  <c r="V172" i="17"/>
  <c r="U173" i="17"/>
  <c r="V173" i="17"/>
  <c r="U174" i="17"/>
  <c r="V174" i="17"/>
  <c r="U175" i="17"/>
  <c r="V175" i="17"/>
  <c r="U176" i="17"/>
  <c r="V176" i="17"/>
  <c r="U177" i="17"/>
  <c r="V177" i="17"/>
  <c r="U178" i="17"/>
  <c r="V178" i="17"/>
  <c r="U179" i="17"/>
  <c r="V179" i="17"/>
  <c r="U180" i="17"/>
  <c r="V180" i="17"/>
  <c r="U181" i="17"/>
  <c r="V181" i="17"/>
  <c r="U182" i="17"/>
  <c r="V182" i="17"/>
  <c r="U183" i="17"/>
  <c r="V183" i="17"/>
  <c r="U184" i="17"/>
  <c r="V184" i="17"/>
  <c r="U185" i="17"/>
  <c r="V185" i="17"/>
  <c r="U186" i="17"/>
  <c r="V186" i="17"/>
  <c r="U187" i="17"/>
  <c r="V187" i="17"/>
  <c r="U188" i="17"/>
  <c r="V188" i="17"/>
  <c r="U189" i="17"/>
  <c r="V189" i="17"/>
  <c r="U190" i="17"/>
  <c r="V190" i="17"/>
  <c r="U191" i="17"/>
  <c r="V191" i="17"/>
  <c r="U192" i="17"/>
  <c r="V192" i="17"/>
  <c r="U193" i="17"/>
  <c r="V193" i="17"/>
  <c r="U194" i="17"/>
  <c r="V194" i="17"/>
  <c r="U195" i="17"/>
  <c r="V195" i="17"/>
  <c r="U196" i="17"/>
  <c r="V196" i="17"/>
  <c r="U197" i="17"/>
  <c r="V197" i="17"/>
  <c r="U198" i="17"/>
  <c r="V198" i="17"/>
  <c r="U199" i="17"/>
  <c r="V199" i="17"/>
  <c r="U200" i="17"/>
  <c r="V200" i="17"/>
  <c r="U201" i="17"/>
  <c r="V201" i="17"/>
  <c r="U202" i="17"/>
  <c r="V202" i="17"/>
  <c r="U203" i="17"/>
  <c r="V203" i="17"/>
  <c r="U204" i="17"/>
  <c r="V204" i="17"/>
  <c r="U205" i="17"/>
  <c r="V205" i="17"/>
  <c r="U206" i="17"/>
  <c r="V206" i="17"/>
  <c r="U207" i="17"/>
  <c r="V207" i="17"/>
  <c r="U208" i="17"/>
  <c r="V208" i="17"/>
  <c r="U209" i="17"/>
  <c r="V209" i="17"/>
  <c r="U210" i="17"/>
  <c r="V210" i="17"/>
  <c r="U211" i="17"/>
  <c r="V211" i="17"/>
  <c r="U212" i="17"/>
  <c r="V212" i="17"/>
  <c r="U213" i="17"/>
  <c r="V213" i="17"/>
  <c r="U214" i="17"/>
  <c r="V214" i="17"/>
  <c r="U215" i="17"/>
  <c r="V215" i="17"/>
  <c r="U216" i="17"/>
  <c r="V216" i="17"/>
  <c r="U217" i="17"/>
  <c r="V217" i="17"/>
  <c r="U218" i="17"/>
  <c r="V218" i="17"/>
  <c r="U219" i="17"/>
  <c r="V219" i="17"/>
  <c r="U220" i="17"/>
  <c r="V220" i="17"/>
  <c r="U221" i="17"/>
  <c r="V221" i="17"/>
  <c r="U222" i="17"/>
  <c r="V222" i="17"/>
  <c r="U223" i="17"/>
  <c r="V223" i="17"/>
  <c r="U224" i="17"/>
  <c r="V224" i="17"/>
  <c r="U225" i="17"/>
  <c r="V225" i="17"/>
  <c r="U226" i="17"/>
  <c r="V226" i="17"/>
  <c r="U227" i="17"/>
  <c r="V227" i="17"/>
  <c r="U228" i="17"/>
  <c r="V228" i="17"/>
  <c r="U7" i="17"/>
  <c r="L8" i="11"/>
  <c r="V7" i="17" s="1"/>
  <c r="U8" i="17"/>
  <c r="L9" i="11"/>
  <c r="V8" i="17" s="1"/>
  <c r="U9" i="17"/>
  <c r="L10" i="11"/>
  <c r="V9" i="17" s="1"/>
  <c r="U10" i="17"/>
  <c r="L11" i="11"/>
  <c r="V10" i="17" s="1"/>
  <c r="U11" i="17"/>
  <c r="L12" i="11"/>
  <c r="V11" i="17" s="1"/>
  <c r="U12" i="17"/>
  <c r="L13" i="11"/>
  <c r="V12" i="17" s="1"/>
  <c r="U13" i="17"/>
  <c r="L14" i="11"/>
  <c r="V13" i="17" s="1"/>
  <c r="U14" i="17"/>
  <c r="L15" i="11"/>
  <c r="V14" i="17" s="1"/>
  <c r="U15" i="17"/>
  <c r="L16" i="11"/>
  <c r="V15" i="17" s="1"/>
  <c r="U16" i="17"/>
  <c r="L17" i="11"/>
  <c r="V16" i="17" s="1"/>
  <c r="U17" i="17"/>
  <c r="L18" i="11"/>
  <c r="V17" i="17" s="1"/>
  <c r="U18" i="17"/>
  <c r="L19" i="11"/>
  <c r="V18" i="17" s="1"/>
  <c r="U19" i="17"/>
  <c r="L20" i="11"/>
  <c r="V19" i="17" s="1"/>
  <c r="U20" i="17"/>
  <c r="L21" i="11"/>
  <c r="V20" i="17" s="1"/>
  <c r="U21" i="17"/>
  <c r="L22" i="11"/>
  <c r="V21" i="17" s="1"/>
  <c r="U22" i="17"/>
  <c r="L23" i="11"/>
  <c r="V22" i="17" s="1"/>
  <c r="U23" i="17"/>
  <c r="L24" i="11"/>
  <c r="V23" i="17" s="1"/>
  <c r="U24" i="17"/>
  <c r="L25" i="11"/>
  <c r="V24" i="17" s="1"/>
  <c r="U25" i="17"/>
  <c r="L26" i="11"/>
  <c r="V25" i="17" s="1"/>
  <c r="L27" i="11"/>
  <c r="V26" i="17" s="1"/>
  <c r="U27" i="17"/>
  <c r="L28" i="11"/>
  <c r="V27" i="17" s="1"/>
  <c r="L7" i="11"/>
  <c r="V6" i="17" s="1"/>
  <c r="W43" i="14" l="1"/>
  <c r="T43" i="14"/>
  <c r="S43" i="14"/>
  <c r="R43" i="14"/>
  <c r="Q43" i="14"/>
  <c r="P43" i="14"/>
  <c r="O43" i="14"/>
  <c r="W42" i="14"/>
  <c r="T42" i="14"/>
  <c r="S42" i="14"/>
  <c r="R42" i="14"/>
  <c r="Q42" i="14"/>
  <c r="P42" i="14"/>
  <c r="O42" i="14"/>
  <c r="W41" i="14"/>
  <c r="T41" i="14"/>
  <c r="S41" i="14"/>
  <c r="R41" i="14"/>
  <c r="Q41" i="14"/>
  <c r="P41" i="14"/>
  <c r="O41" i="14"/>
  <c r="W40" i="14"/>
  <c r="T40" i="14"/>
  <c r="S40" i="14"/>
  <c r="R40" i="14"/>
  <c r="Q40" i="14"/>
  <c r="P40" i="14"/>
  <c r="O40" i="14"/>
  <c r="W39" i="14"/>
  <c r="T39" i="14"/>
  <c r="S39" i="14"/>
  <c r="R39" i="14"/>
  <c r="Q39" i="14"/>
  <c r="P39" i="14"/>
  <c r="O39" i="14"/>
  <c r="W38" i="14"/>
  <c r="T38" i="14"/>
  <c r="S38" i="14"/>
  <c r="R38" i="14"/>
  <c r="Q38" i="14"/>
  <c r="P38" i="14"/>
  <c r="O38" i="14"/>
  <c r="W37" i="14"/>
  <c r="T37" i="14"/>
  <c r="S37" i="14"/>
  <c r="R37" i="14"/>
  <c r="Q37" i="14"/>
  <c r="P37" i="14"/>
  <c r="O37" i="14"/>
  <c r="W36" i="14"/>
  <c r="T36" i="14"/>
  <c r="S36" i="14"/>
  <c r="R36" i="14"/>
  <c r="Q36" i="14"/>
  <c r="P36" i="14"/>
  <c r="O36" i="14"/>
  <c r="W35" i="14"/>
  <c r="T35" i="14"/>
  <c r="S35" i="14"/>
  <c r="R35" i="14"/>
  <c r="Q35" i="14"/>
  <c r="P35" i="14"/>
  <c r="O35" i="14"/>
  <c r="W34" i="14"/>
  <c r="T34" i="14"/>
  <c r="S34" i="14"/>
  <c r="R34" i="14"/>
  <c r="Q34" i="14"/>
  <c r="P34" i="14"/>
  <c r="O34" i="14"/>
  <c r="W33" i="14"/>
  <c r="T33" i="14"/>
  <c r="S33" i="14"/>
  <c r="R33" i="14"/>
  <c r="Q33" i="14"/>
  <c r="P33" i="14"/>
  <c r="O33" i="14"/>
  <c r="W32" i="14"/>
  <c r="T32" i="14"/>
  <c r="S32" i="14"/>
  <c r="R32" i="14"/>
  <c r="Q32" i="14"/>
  <c r="P32" i="14"/>
  <c r="O32" i="14"/>
  <c r="W31" i="14"/>
  <c r="T31" i="14"/>
  <c r="S31" i="14"/>
  <c r="R31" i="14"/>
  <c r="Q31" i="14"/>
  <c r="P31" i="14"/>
  <c r="O31" i="14"/>
  <c r="W30" i="14"/>
  <c r="T30" i="14"/>
  <c r="S30" i="14"/>
  <c r="R30" i="14"/>
  <c r="Q30" i="14"/>
  <c r="P30" i="14"/>
  <c r="O30" i="14"/>
  <c r="W29" i="14"/>
  <c r="T29" i="14"/>
  <c r="S29" i="14"/>
  <c r="R29" i="14"/>
  <c r="Q29" i="14"/>
  <c r="P29" i="14"/>
  <c r="O29" i="14"/>
  <c r="W28" i="14"/>
  <c r="T28" i="14"/>
  <c r="S28" i="14"/>
  <c r="R28" i="14"/>
  <c r="Q28" i="14"/>
  <c r="P28" i="14"/>
  <c r="O28" i="14"/>
  <c r="W27" i="14"/>
  <c r="T27" i="14"/>
  <c r="S27" i="14"/>
  <c r="R27" i="14"/>
  <c r="Q27" i="14"/>
  <c r="P27" i="14"/>
  <c r="O27" i="14"/>
  <c r="W26" i="14"/>
  <c r="T26" i="14"/>
  <c r="S26" i="14"/>
  <c r="R26" i="14"/>
  <c r="Q26" i="14"/>
  <c r="P26" i="14"/>
  <c r="O26" i="14"/>
  <c r="W25" i="14"/>
  <c r="T25" i="14"/>
  <c r="S25" i="14"/>
  <c r="R25" i="14"/>
  <c r="Q25" i="14"/>
  <c r="P25" i="14"/>
  <c r="O25" i="14"/>
  <c r="W24" i="14"/>
  <c r="T24" i="14"/>
  <c r="S24" i="14"/>
  <c r="R24" i="14"/>
  <c r="Q24" i="14"/>
  <c r="P24" i="14"/>
  <c r="O24" i="14"/>
  <c r="W23" i="14"/>
  <c r="T23" i="14"/>
  <c r="S23" i="14"/>
  <c r="R23" i="14"/>
  <c r="Q23" i="14"/>
  <c r="P23" i="14"/>
  <c r="O23" i="14"/>
  <c r="W22" i="14"/>
  <c r="T22" i="14"/>
  <c r="S22" i="14"/>
  <c r="R22" i="14"/>
  <c r="Q22" i="14"/>
  <c r="P22" i="14"/>
  <c r="O22" i="14"/>
  <c r="W21" i="14"/>
  <c r="T21" i="14"/>
  <c r="S21" i="14"/>
  <c r="R21" i="14"/>
  <c r="Q21" i="14"/>
  <c r="P21" i="14"/>
  <c r="O21" i="14"/>
  <c r="W20" i="14"/>
  <c r="T20" i="14"/>
  <c r="S20" i="14"/>
  <c r="R20" i="14"/>
  <c r="Q20" i="14"/>
  <c r="P20" i="14"/>
  <c r="O20" i="14"/>
  <c r="W19" i="14"/>
  <c r="T19" i="14"/>
  <c r="S19" i="14"/>
  <c r="R19" i="14"/>
  <c r="Q19" i="14"/>
  <c r="P19" i="14"/>
  <c r="O19" i="14"/>
  <c r="W18" i="14"/>
  <c r="T18" i="14"/>
  <c r="S18" i="14"/>
  <c r="R18" i="14"/>
  <c r="Q18" i="14"/>
  <c r="P18" i="14"/>
  <c r="O18" i="14"/>
  <c r="W17" i="14"/>
  <c r="T17" i="14"/>
  <c r="S17" i="14"/>
  <c r="R17" i="14"/>
  <c r="Q17" i="14"/>
  <c r="P17" i="14"/>
  <c r="O17" i="14"/>
  <c r="W16" i="14"/>
  <c r="T16" i="14"/>
  <c r="S16" i="14"/>
  <c r="R16" i="14"/>
  <c r="Q16" i="14"/>
  <c r="P16" i="14"/>
  <c r="O16" i="14"/>
  <c r="W15" i="14"/>
  <c r="T15" i="14"/>
  <c r="S15" i="14"/>
  <c r="R15" i="14"/>
  <c r="Q15" i="14"/>
  <c r="P15" i="14"/>
  <c r="O15" i="14"/>
  <c r="W14" i="14"/>
  <c r="T14" i="14"/>
  <c r="S14" i="14"/>
  <c r="R14" i="14"/>
  <c r="Q14" i="14"/>
  <c r="P14" i="14"/>
  <c r="O14" i="14"/>
  <c r="W13" i="14"/>
  <c r="T13" i="14"/>
  <c r="S13" i="14"/>
  <c r="R13" i="14"/>
  <c r="Q13" i="14"/>
  <c r="P13" i="14"/>
  <c r="O13" i="14"/>
  <c r="W12" i="14"/>
  <c r="T12" i="14"/>
  <c r="S12" i="14"/>
  <c r="R12" i="14"/>
  <c r="Q12" i="14"/>
  <c r="P12" i="14"/>
  <c r="O12" i="14"/>
  <c r="W11" i="14"/>
  <c r="T11" i="14"/>
  <c r="S11" i="14"/>
  <c r="R11" i="14"/>
  <c r="Q11" i="14"/>
  <c r="P11" i="14"/>
  <c r="O11" i="14"/>
  <c r="W10" i="14"/>
  <c r="T10" i="14"/>
  <c r="S10" i="14"/>
  <c r="R10" i="14"/>
  <c r="Q10" i="14"/>
  <c r="P10" i="14"/>
  <c r="O10" i="14"/>
  <c r="W9" i="14"/>
  <c r="T9" i="14"/>
  <c r="S9" i="14"/>
  <c r="R9" i="14"/>
  <c r="Q9" i="14"/>
  <c r="P9" i="14"/>
  <c r="O9" i="14"/>
  <c r="W8" i="14"/>
  <c r="T8" i="14"/>
  <c r="S8" i="14"/>
  <c r="R8" i="14"/>
  <c r="Q8" i="14"/>
  <c r="P8" i="14"/>
  <c r="O8" i="14"/>
  <c r="W7" i="14"/>
  <c r="T7" i="14"/>
  <c r="S7" i="14"/>
  <c r="R7" i="14"/>
  <c r="Q7" i="14"/>
  <c r="P7" i="14"/>
  <c r="O7" i="14"/>
  <c r="T6" i="14"/>
  <c r="S6" i="14"/>
  <c r="R6" i="14"/>
  <c r="Q6" i="14"/>
  <c r="P6" i="14"/>
  <c r="O6" i="14"/>
  <c r="L7" i="5" l="1"/>
  <c r="V7" i="14" s="1"/>
  <c r="L8" i="5"/>
  <c r="V8" i="14" s="1"/>
  <c r="L10" i="5"/>
  <c r="V9" i="14" s="1"/>
  <c r="L11" i="5"/>
  <c r="V10" i="14" s="1"/>
  <c r="L12" i="5"/>
  <c r="V11" i="14" s="1"/>
  <c r="L14" i="5"/>
  <c r="V12" i="14" s="1"/>
  <c r="L15" i="5"/>
  <c r="V13" i="14" s="1"/>
  <c r="L16" i="5"/>
  <c r="V14" i="14" s="1"/>
  <c r="L17" i="5"/>
  <c r="V15" i="14" s="1"/>
  <c r="L18" i="5"/>
  <c r="V16" i="14" s="1"/>
  <c r="L20" i="5"/>
  <c r="V17" i="14" s="1"/>
  <c r="L21" i="5"/>
  <c r="V18" i="14" s="1"/>
  <c r="L22" i="5"/>
  <c r="V19" i="14" s="1"/>
  <c r="L23" i="5"/>
  <c r="V20" i="14" s="1"/>
  <c r="L24" i="5"/>
  <c r="V21" i="14" s="1"/>
  <c r="L25" i="5"/>
  <c r="V22" i="14" s="1"/>
  <c r="L26" i="5"/>
  <c r="V23" i="14" s="1"/>
  <c r="L27" i="5"/>
  <c r="V24" i="14" s="1"/>
  <c r="L29" i="5"/>
  <c r="V25" i="14" s="1"/>
  <c r="L30" i="5"/>
  <c r="V26" i="14" s="1"/>
  <c r="L31" i="5"/>
  <c r="V27" i="14" s="1"/>
  <c r="L32" i="5"/>
  <c r="V28" i="14" s="1"/>
  <c r="L33" i="5"/>
  <c r="V29" i="14" s="1"/>
  <c r="L34" i="5"/>
  <c r="V30" i="14" s="1"/>
  <c r="L35" i="5"/>
  <c r="V31" i="14" s="1"/>
  <c r="L36" i="5"/>
  <c r="V32" i="14" s="1"/>
  <c r="L37" i="5"/>
  <c r="V33" i="14" s="1"/>
  <c r="L39" i="5"/>
  <c r="V34" i="14" s="1"/>
  <c r="L40" i="5"/>
  <c r="V35" i="14" s="1"/>
  <c r="L41" i="5"/>
  <c r="V36" i="14" s="1"/>
  <c r="L42" i="5"/>
  <c r="V37" i="14" s="1"/>
  <c r="L43" i="5"/>
  <c r="V38" i="14" s="1"/>
  <c r="L45" i="5"/>
  <c r="V39" i="14" s="1"/>
  <c r="L46" i="5"/>
  <c r="V40" i="14" s="1"/>
  <c r="L48" i="5"/>
  <c r="V41" i="14" s="1"/>
  <c r="L49" i="5"/>
  <c r="V42" i="14" s="1"/>
  <c r="L50" i="5"/>
  <c r="V43" i="14" s="1"/>
  <c r="L6" i="5"/>
  <c r="V6" i="14" s="1"/>
  <c r="U7" i="14"/>
  <c r="U8" i="14"/>
  <c r="U9" i="14"/>
  <c r="U10" i="14"/>
  <c r="U11" i="14"/>
  <c r="U12" i="14"/>
  <c r="U13" i="14"/>
  <c r="U14" i="14"/>
  <c r="U15" i="14"/>
  <c r="U16" i="14"/>
  <c r="U17" i="14"/>
  <c r="U18" i="14"/>
  <c r="U19" i="14"/>
  <c r="U20" i="14"/>
  <c r="U21" i="14"/>
  <c r="U22" i="14"/>
  <c r="U23" i="14"/>
  <c r="U24" i="14"/>
  <c r="U25" i="14"/>
  <c r="U26" i="14"/>
  <c r="U27" i="14"/>
  <c r="U28" i="14"/>
  <c r="U29" i="14"/>
  <c r="U30" i="14"/>
  <c r="U31" i="14"/>
  <c r="U32" i="14"/>
  <c r="U33" i="14"/>
  <c r="U34" i="14"/>
  <c r="U35" i="14"/>
  <c r="U36" i="14"/>
  <c r="U37" i="14"/>
  <c r="U38" i="14"/>
  <c r="U39" i="14"/>
  <c r="U40" i="14"/>
  <c r="U41" i="14"/>
  <c r="U42" i="14"/>
  <c r="U43" i="14"/>
  <c r="U6" i="14"/>
  <c r="U6" i="17" l="1"/>
</calcChain>
</file>

<file path=xl/sharedStrings.xml><?xml version="1.0" encoding="utf-8"?>
<sst xmlns="http://schemas.openxmlformats.org/spreadsheetml/2006/main" count="3489" uniqueCount="1306">
  <si>
    <t>1A</t>
  </si>
  <si>
    <t>1B</t>
  </si>
  <si>
    <t>1C</t>
  </si>
  <si>
    <t>1D</t>
  </si>
  <si>
    <t>2A</t>
  </si>
  <si>
    <t>EMP</t>
  </si>
  <si>
    <t>5A</t>
  </si>
  <si>
    <t>6A</t>
  </si>
  <si>
    <t>6B</t>
  </si>
  <si>
    <t>8A</t>
  </si>
  <si>
    <t>8C</t>
  </si>
  <si>
    <t>10B</t>
  </si>
  <si>
    <t>12A</t>
  </si>
  <si>
    <t>10C</t>
  </si>
  <si>
    <t>12B</t>
  </si>
  <si>
    <t>16B</t>
  </si>
  <si>
    <t>16A</t>
  </si>
  <si>
    <t>15A</t>
  </si>
  <si>
    <t>17B</t>
  </si>
  <si>
    <t>17C</t>
  </si>
  <si>
    <t>18A</t>
  </si>
  <si>
    <t>23A</t>
  </si>
  <si>
    <t>28A</t>
  </si>
  <si>
    <t>24A</t>
  </si>
  <si>
    <t>24B</t>
  </si>
  <si>
    <t>26A</t>
  </si>
  <si>
    <t>29A</t>
  </si>
  <si>
    <t>30B</t>
  </si>
  <si>
    <t>30D</t>
  </si>
  <si>
    <t>30C</t>
  </si>
  <si>
    <t>31D</t>
  </si>
  <si>
    <t>31C</t>
  </si>
  <si>
    <t>31B</t>
  </si>
  <si>
    <t>32A</t>
  </si>
  <si>
    <t>32B</t>
  </si>
  <si>
    <t>33A</t>
  </si>
  <si>
    <t>3B</t>
  </si>
  <si>
    <t>3C</t>
  </si>
  <si>
    <t>3F</t>
  </si>
  <si>
    <t>4D</t>
  </si>
  <si>
    <t>4A</t>
  </si>
  <si>
    <t>14A</t>
  </si>
  <si>
    <t>4B</t>
  </si>
  <si>
    <t>1E</t>
  </si>
  <si>
    <t>11A</t>
  </si>
  <si>
    <t>13A</t>
  </si>
  <si>
    <t>15B</t>
  </si>
  <si>
    <t>15C</t>
  </si>
  <si>
    <t>15D</t>
  </si>
  <si>
    <t>3D</t>
  </si>
  <si>
    <t>3A</t>
  </si>
  <si>
    <t>4C</t>
  </si>
  <si>
    <t>18B</t>
  </si>
  <si>
    <t>18C</t>
  </si>
  <si>
    <t>18D</t>
  </si>
  <si>
    <t>18E</t>
  </si>
  <si>
    <t>18G</t>
  </si>
  <si>
    <t>18H</t>
  </si>
  <si>
    <t>18J</t>
  </si>
  <si>
    <t>18K</t>
  </si>
  <si>
    <t>18F</t>
  </si>
  <si>
    <t>17A</t>
  </si>
  <si>
    <t>17D</t>
  </si>
  <si>
    <t>18L</t>
  </si>
  <si>
    <t>18M</t>
  </si>
  <si>
    <t>18N</t>
  </si>
  <si>
    <t>3E</t>
  </si>
  <si>
    <t>6C</t>
  </si>
  <si>
    <t>6D</t>
  </si>
  <si>
    <t>10A</t>
  </si>
  <si>
    <t>3G</t>
  </si>
  <si>
    <t>13B</t>
  </si>
  <si>
    <t>13C</t>
  </si>
  <si>
    <t>12C</t>
  </si>
  <si>
    <t>12D</t>
  </si>
  <si>
    <t>23C</t>
  </si>
  <si>
    <t>19C</t>
  </si>
  <si>
    <t>19A</t>
  </si>
  <si>
    <t>20E</t>
  </si>
  <si>
    <t>19D</t>
  </si>
  <si>
    <t>21D</t>
  </si>
  <si>
    <t>21E</t>
  </si>
  <si>
    <t>21B</t>
  </si>
  <si>
    <t>21C</t>
  </si>
  <si>
    <t>21F</t>
  </si>
  <si>
    <t>21I</t>
  </si>
  <si>
    <t>22A</t>
  </si>
  <si>
    <t>22B</t>
  </si>
  <si>
    <t>23E</t>
  </si>
  <si>
    <t>23F</t>
  </si>
  <si>
    <t>23D</t>
  </si>
  <si>
    <t>23B</t>
  </si>
  <si>
    <t>23H</t>
  </si>
  <si>
    <t>23G</t>
  </si>
  <si>
    <t>24C</t>
  </si>
  <si>
    <t>25A</t>
  </si>
  <si>
    <t>25B</t>
  </si>
  <si>
    <t>25C</t>
  </si>
  <si>
    <t>26</t>
  </si>
  <si>
    <t>24K</t>
  </si>
  <si>
    <t>29C</t>
  </si>
  <si>
    <t>29E</t>
  </si>
  <si>
    <t>30A</t>
  </si>
  <si>
    <t>31A</t>
  </si>
  <si>
    <t>31E</t>
  </si>
  <si>
    <t>34A</t>
  </si>
  <si>
    <t>35A</t>
  </si>
  <si>
    <t>31G</t>
  </si>
  <si>
    <t>31H</t>
  </si>
  <si>
    <t>7A</t>
  </si>
  <si>
    <t>19E</t>
  </si>
  <si>
    <t>21K</t>
  </si>
  <si>
    <t>19F</t>
  </si>
  <si>
    <t>TMF CHECKLIST</t>
  </si>
  <si>
    <t>34B</t>
  </si>
  <si>
    <t>MSR, %</t>
  </si>
  <si>
    <t>34C</t>
  </si>
  <si>
    <t>35C</t>
  </si>
  <si>
    <t>35D</t>
  </si>
  <si>
    <t xml:space="preserve">Cambridge et al. (2018) daily monitoring </t>
  </si>
  <si>
    <t>x</t>
  </si>
  <si>
    <t>X</t>
  </si>
  <si>
    <t xml:space="preserve"> </t>
  </si>
  <si>
    <t>14C</t>
  </si>
  <si>
    <t>Sum of 7</t>
  </si>
  <si>
    <t>No</t>
  </si>
  <si>
    <t>Abbreviation</t>
  </si>
  <si>
    <t>Categories</t>
  </si>
  <si>
    <t>Sum of 1</t>
  </si>
  <si>
    <t>Sum of 2</t>
  </si>
  <si>
    <t>Sum of 3</t>
  </si>
  <si>
    <t>Sum of 4</t>
  </si>
  <si>
    <t>Sum of 6</t>
  </si>
  <si>
    <t>Sum of 5</t>
  </si>
  <si>
    <t>Count of 8</t>
  </si>
  <si>
    <t>Data anaysis</t>
  </si>
  <si>
    <t>Categorial evaulation</t>
  </si>
  <si>
    <t>1I</t>
  </si>
  <si>
    <t>1H</t>
  </si>
  <si>
    <t>1K</t>
  </si>
  <si>
    <t>2D</t>
  </si>
  <si>
    <t>4(1)</t>
  </si>
  <si>
    <t>19H</t>
  </si>
  <si>
    <t>19J</t>
  </si>
  <si>
    <t>5(1)</t>
  </si>
  <si>
    <t>5(2)</t>
  </si>
  <si>
    <t>12(1)</t>
  </si>
  <si>
    <t>12(2)</t>
  </si>
  <si>
    <t>12(4)</t>
  </si>
  <si>
    <t>9A</t>
  </si>
  <si>
    <t>33(1-3)</t>
  </si>
  <si>
    <t>42(4)</t>
  </si>
  <si>
    <t>47(1-4)</t>
  </si>
  <si>
    <t>19G</t>
  </si>
  <si>
    <t>19I</t>
  </si>
  <si>
    <t>16(2-5)</t>
  </si>
  <si>
    <t>12(3)</t>
  </si>
  <si>
    <t>20G</t>
  </si>
  <si>
    <t>20F</t>
  </si>
  <si>
    <t>41(1-3)</t>
  </si>
  <si>
    <t>21(1)</t>
  </si>
  <si>
    <t>20H</t>
  </si>
  <si>
    <t>18(1-2)</t>
  </si>
  <si>
    <t>15(2)</t>
  </si>
  <si>
    <t>20(4)</t>
  </si>
  <si>
    <t>20(5)</t>
  </si>
  <si>
    <t>20(6)</t>
  </si>
  <si>
    <t>20(7)</t>
  </si>
  <si>
    <t>20(1)</t>
  </si>
  <si>
    <t>20(8)</t>
  </si>
  <si>
    <t>20(9-11)</t>
  </si>
  <si>
    <t>47(2-5)</t>
  </si>
  <si>
    <t>46(1-12)</t>
  </si>
  <si>
    <t>47(1)</t>
  </si>
  <si>
    <t>20(3-7)</t>
  </si>
  <si>
    <t>16(1-6)</t>
  </si>
  <si>
    <t>22(1)</t>
  </si>
  <si>
    <t>10E</t>
  </si>
  <si>
    <t>10H</t>
  </si>
  <si>
    <t>10F</t>
  </si>
  <si>
    <t>10G</t>
  </si>
  <si>
    <t>6F</t>
  </si>
  <si>
    <t>10J</t>
  </si>
  <si>
    <t>35(3)</t>
  </si>
  <si>
    <t>30(2)</t>
  </si>
  <si>
    <t>38(1-8)</t>
  </si>
  <si>
    <t>49(5-6)</t>
  </si>
  <si>
    <t>18(1)</t>
  </si>
  <si>
    <t>20(1-2)</t>
  </si>
  <si>
    <t>20B</t>
  </si>
  <si>
    <t>27A</t>
  </si>
  <si>
    <t>TP</t>
  </si>
  <si>
    <t>7B</t>
  </si>
  <si>
    <t>1(2)</t>
  </si>
  <si>
    <t>4F</t>
  </si>
  <si>
    <t>4G</t>
  </si>
  <si>
    <t>10D</t>
  </si>
  <si>
    <t>49(1-6)</t>
  </si>
  <si>
    <t>50(1-3)</t>
  </si>
  <si>
    <t>4E</t>
  </si>
  <si>
    <t>16(2-4)</t>
  </si>
  <si>
    <t>27B</t>
  </si>
  <si>
    <t>4H</t>
  </si>
  <si>
    <t>27(1-4)</t>
  </si>
  <si>
    <t>49(1-5)</t>
  </si>
  <si>
    <t>2C</t>
  </si>
  <si>
    <t>4(2)</t>
  </si>
  <si>
    <t>3H</t>
  </si>
  <si>
    <t>11(1)</t>
  </si>
  <si>
    <t>30(1)</t>
  </si>
  <si>
    <t>30(1-3)</t>
  </si>
  <si>
    <t>31(1-12)</t>
  </si>
  <si>
    <t>24F</t>
  </si>
  <si>
    <t>24G</t>
  </si>
  <si>
    <t>24H</t>
  </si>
  <si>
    <t>24J</t>
  </si>
  <si>
    <t>1(1)</t>
  </si>
  <si>
    <t>24D</t>
  </si>
  <si>
    <t>24E</t>
  </si>
  <si>
    <t>1F</t>
  </si>
  <si>
    <t>6(1)</t>
  </si>
  <si>
    <t>20(1-11)</t>
  </si>
  <si>
    <t>15(1)</t>
  </si>
  <si>
    <t>16(1)</t>
  </si>
  <si>
    <t>17(1)</t>
  </si>
  <si>
    <t>17(2)</t>
  </si>
  <si>
    <t>6E</t>
  </si>
  <si>
    <t>21A</t>
  </si>
  <si>
    <t>10I</t>
  </si>
  <si>
    <t>14B</t>
  </si>
  <si>
    <t>14D</t>
  </si>
  <si>
    <t>32(2)</t>
  </si>
  <si>
    <t>32(3)</t>
  </si>
  <si>
    <t>35(1)</t>
  </si>
  <si>
    <t>35(2)</t>
  </si>
  <si>
    <t>12E</t>
  </si>
  <si>
    <t>16(2)</t>
  </si>
  <si>
    <t>16(3)</t>
  </si>
  <si>
    <t>16(4)</t>
  </si>
  <si>
    <t>37(2)</t>
  </si>
  <si>
    <t>37(4)</t>
  </si>
  <si>
    <t>47(1-5)</t>
  </si>
  <si>
    <t>21J</t>
  </si>
  <si>
    <t>8(1)</t>
  </si>
  <si>
    <t>18(2)</t>
  </si>
  <si>
    <t>20(2)</t>
  </si>
  <si>
    <t>20(9)</t>
  </si>
  <si>
    <t>30(1-4)</t>
  </si>
  <si>
    <t>20A</t>
  </si>
  <si>
    <t>19B</t>
  </si>
  <si>
    <t>15H</t>
  </si>
  <si>
    <t>15G</t>
  </si>
  <si>
    <t>25D</t>
  </si>
  <si>
    <t>25F</t>
  </si>
  <si>
    <t>15I</t>
  </si>
  <si>
    <t>15J</t>
  </si>
  <si>
    <t>15F</t>
  </si>
  <si>
    <t>23I</t>
  </si>
  <si>
    <t>15E</t>
  </si>
  <si>
    <t>26B</t>
  </si>
  <si>
    <t>26C</t>
  </si>
  <si>
    <t>26D</t>
  </si>
  <si>
    <t>26E</t>
  </si>
  <si>
    <t>12(1-3)</t>
  </si>
  <si>
    <t>15(1-2)</t>
  </si>
  <si>
    <t>1G</t>
  </si>
  <si>
    <t>42(1-4)</t>
  </si>
  <si>
    <t>30(1-9)</t>
  </si>
  <si>
    <t>25E</t>
  </si>
  <si>
    <t>41(1)</t>
  </si>
  <si>
    <t>41(3)</t>
  </si>
  <si>
    <t>20C</t>
  </si>
  <si>
    <t>20D</t>
  </si>
  <si>
    <t>21H</t>
  </si>
  <si>
    <t>all</t>
  </si>
  <si>
    <t>6(2)</t>
  </si>
  <si>
    <t>31(1)</t>
  </si>
  <si>
    <t>38(1)</t>
  </si>
  <si>
    <t>42(1)</t>
  </si>
  <si>
    <t>37(1)</t>
  </si>
  <si>
    <t>5(1-2)</t>
  </si>
  <si>
    <t>31(1-9)</t>
  </si>
  <si>
    <t>39(1-2)</t>
  </si>
  <si>
    <t>49(1)</t>
  </si>
  <si>
    <t>34D</t>
  </si>
  <si>
    <t>42(1-3)</t>
  </si>
  <si>
    <t>38(1-6)</t>
  </si>
  <si>
    <t>31(5-6)</t>
  </si>
  <si>
    <t>49(6)</t>
  </si>
  <si>
    <t>35B</t>
  </si>
  <si>
    <t>16(2-6)</t>
  </si>
  <si>
    <t>36E</t>
  </si>
  <si>
    <t>31F</t>
  </si>
  <si>
    <t>36A</t>
  </si>
  <si>
    <t>10I. Complete materials testing for  underlying bedrocks in order to reach factors of safety exceeding minimum international and national criteria</t>
  </si>
  <si>
    <t>8(2)</t>
  </si>
  <si>
    <t>8(3)</t>
  </si>
  <si>
    <t>16(5)</t>
  </si>
  <si>
    <t>16(6)</t>
  </si>
  <si>
    <t>20(3)</t>
  </si>
  <si>
    <t>20(10)</t>
  </si>
  <si>
    <t>20(11)</t>
  </si>
  <si>
    <t>27(1)</t>
  </si>
  <si>
    <t>27(2)</t>
  </si>
  <si>
    <t>27(3)</t>
  </si>
  <si>
    <t>27(4)</t>
  </si>
  <si>
    <t>29(1)</t>
  </si>
  <si>
    <t>29(2)</t>
  </si>
  <si>
    <t>29(4)</t>
  </si>
  <si>
    <t>29(5)</t>
  </si>
  <si>
    <t>30(3)</t>
  </si>
  <si>
    <t>30(4)</t>
  </si>
  <si>
    <t>31(2)</t>
  </si>
  <si>
    <t>31(3)</t>
  </si>
  <si>
    <t>31(4)</t>
  </si>
  <si>
    <t>31(5)</t>
  </si>
  <si>
    <t>31(6)</t>
  </si>
  <si>
    <t>31(7)</t>
  </si>
  <si>
    <t>31(8)</t>
  </si>
  <si>
    <t>31(9)</t>
  </si>
  <si>
    <t>31(10)</t>
  </si>
  <si>
    <t>31(11)</t>
  </si>
  <si>
    <t>31(12)</t>
  </si>
  <si>
    <t>33(1)</t>
  </si>
  <si>
    <t>33(2)</t>
  </si>
  <si>
    <t>33(3)</t>
  </si>
  <si>
    <t>38(2)</t>
  </si>
  <si>
    <t>38(3)</t>
  </si>
  <si>
    <t>38(4)</t>
  </si>
  <si>
    <t>38(5)</t>
  </si>
  <si>
    <t>38(6)</t>
  </si>
  <si>
    <t>38(7)</t>
  </si>
  <si>
    <t>38(8)</t>
  </si>
  <si>
    <t>39(1)</t>
  </si>
  <si>
    <t>39(2)</t>
  </si>
  <si>
    <t>41(2)</t>
  </si>
  <si>
    <t>42(2)</t>
  </si>
  <si>
    <t>42(3)</t>
  </si>
  <si>
    <t>45(1)</t>
  </si>
  <si>
    <t>45(2)</t>
  </si>
  <si>
    <t>45(3)</t>
  </si>
  <si>
    <t>45(4)</t>
  </si>
  <si>
    <t>45(5)</t>
  </si>
  <si>
    <t>45(6)</t>
  </si>
  <si>
    <t>45(7)</t>
  </si>
  <si>
    <t>46(1)</t>
  </si>
  <si>
    <t>46(2)</t>
  </si>
  <si>
    <t>46(3)</t>
  </si>
  <si>
    <t>46(4)</t>
  </si>
  <si>
    <t>46(5)</t>
  </si>
  <si>
    <t>46(6)</t>
  </si>
  <si>
    <t>46(7)</t>
  </si>
  <si>
    <t>46(9)</t>
  </si>
  <si>
    <t>46(10)</t>
  </si>
  <si>
    <t>46(11)</t>
  </si>
  <si>
    <t>46(12)</t>
  </si>
  <si>
    <t>47(2)</t>
  </si>
  <si>
    <t>47(3)</t>
  </si>
  <si>
    <t>47(4)</t>
  </si>
  <si>
    <t>47(5)</t>
  </si>
  <si>
    <t>49(2)</t>
  </si>
  <si>
    <t>49(3)</t>
  </si>
  <si>
    <t>49(4)</t>
  </si>
  <si>
    <t>49(5)</t>
  </si>
  <si>
    <t>50(1)</t>
  </si>
  <si>
    <t>50(2)</t>
  </si>
  <si>
    <t>50(3)</t>
  </si>
  <si>
    <t>Group 1</t>
  </si>
  <si>
    <t>Group 2</t>
  </si>
  <si>
    <t>All questions (full investigation)</t>
  </si>
  <si>
    <t>Шаблон представляет собой обновленную версию предыдущего инструмента оценки, разработанного 
Агентством по охране окружающей среды Германии.</t>
  </si>
  <si>
    <t>Ответьте на вопросы («не применимо», «да», «скорее да», «скорее нет» или «нет»), введя «1» в соответствующую ячейку.</t>
  </si>
  <si>
    <t>Каталог мероприятий</t>
  </si>
  <si>
    <t>Безопасность хвостохранилищ в Кыргызстане</t>
  </si>
  <si>
    <t>Проверка</t>
  </si>
  <si>
    <t>Вопросы</t>
  </si>
  <si>
    <t>Ответы</t>
  </si>
  <si>
    <t>Вес вопроса</t>
  </si>
  <si>
    <t>Оценка ответа</t>
  </si>
  <si>
    <t>Max оценка</t>
  </si>
  <si>
    <t>Категория</t>
  </si>
  <si>
    <t>Рекомендуемые меры</t>
  </si>
  <si>
    <t>не применимо</t>
  </si>
  <si>
    <t>да</t>
  </si>
  <si>
    <t>скорее да</t>
  </si>
  <si>
    <t>скорее нет</t>
  </si>
  <si>
    <t>нет</t>
  </si>
  <si>
    <t>да=4, скорее да =3, скорее нет=2, нет=1, не применимо=0</t>
  </si>
  <si>
    <t>См. каталог мероприятия</t>
  </si>
  <si>
    <t>См. Справочный документ</t>
  </si>
  <si>
    <t>Находится ли площадка хвостохранилища вне зон/районов, подверженных воздействию неблагоприятных климатических факторов (наводнений, сильных ветров, экстремальных температур)?</t>
  </si>
  <si>
    <t>Учтены ли в проектной документации все компоненты инфраструктуры хвостохранилища (дороги, пруды, санитарные сооружения, трубопроводы и пр.)?</t>
  </si>
  <si>
    <t>Находятся ли  насосы и реле потока в полном рабочем состоянии и работают ли они в защищенных насосных камерах?</t>
  </si>
  <si>
    <t>Нет ли повреждений на стыках трубопроводной системы, протечек или повреждений?</t>
  </si>
  <si>
    <t>Планирование на случай чрезвыйчайных ситуаций</t>
  </si>
  <si>
    <t xml:space="preserve">Мониторинг элементов окружающей среды </t>
  </si>
  <si>
    <t>Мониторинг элементов и процессов инфраструктуры</t>
  </si>
  <si>
    <t>Работы по сооружению плотин и контроль хвостохранилищ</t>
  </si>
  <si>
    <t>Работы по сооружению дамб и контроль хвостохранилищ</t>
  </si>
  <si>
    <t>Управление водными ресурсами</t>
  </si>
  <si>
    <t>Транспорт и Инфраструктура</t>
  </si>
  <si>
    <t>Проектная документация и разрешения</t>
  </si>
  <si>
    <t>КОНТРОЛЬНЫЙ СПИСОК БЕЗОПАСНОСТИ ХВОСТОХРАНИЛИЩ</t>
  </si>
  <si>
    <t>Группа 1 вопросов "Детальная визуальная проверка"  с объяснениями</t>
  </si>
  <si>
    <t>Рекомендации (факторы и параметры учитаны при ответе на вопрос)</t>
  </si>
  <si>
    <t>Ссылка на «Правила безопасности»</t>
  </si>
  <si>
    <t>Распорядок</t>
  </si>
  <si>
    <t>Возможные причины аварии</t>
  </si>
  <si>
    <t>ежедневно</t>
  </si>
  <si>
    <t>понедельно / помесячно</t>
  </si>
  <si>
    <t>ежегодно</t>
  </si>
  <si>
    <t>Ответ дается на основании изучения гидрографических и климатических особенностей расположения площадки хвостохранилища в проектной документации (ОВОС, анализ рисков); близости к водотокам и водохранилищам, долинам; ландшафта.
Ответ «Да»: неблагоприятные климатические факторы отсутствуют.
Ответ «Скорее да»: неблагоприятные климатические факторы единичные, проявляются очень редко, их интенсивность невысокая.
Ответ «Скорее нет»: неблагоприятные климатические факторы комплексные, проявляются редко, имеют высокую интенсивность, могут способствовать развитию аварийной ситуации.
Ответ «Нет»: неблагоприятные климатические факторы характерны для данного района, их одиночное или совместное проявление может привести к возникновению аварийной ситуации; или же оператор хвостохранилища безосновательно отказывается предоставлять требуемую информацию проверяющим.</t>
  </si>
  <si>
    <t>стр. 17, п. 66a</t>
  </si>
  <si>
    <t>стр. 20, п. 79b(iv)</t>
  </si>
  <si>
    <t>Ответ дается на основании данных о большом количестве рассеянного материала хвостохранилища в результате ветра и водных потоков, внешних характеристик забираемой воды (цвет, запах), растительного покрова и состояния почвы.
Ответ «Да»: свидетельств воздействия хвостохранилищ на окружающую среду не выявлено.
Ответ «Скорее да»: есть незначительные признаки воздействия хвостохранилища на окружающую среду, в основном с одним загрязнителем. По мере удаления от хвостохранилища влияние резко уменьшается.
Ответ «Скорее нет»: есть незначительные признаки воздействия на окружающую среду хвостохранилищ с несколькими загрязняющими веществами. По мере удаления от хвостохранилища влияние немного уменьшается.
Ответ «Нет»: выявлено повсеместное воздействие хвостохранилища на окружающую среду с загрязнителями. По мере удаления от хвостохранилища воздействие практически не меняется; или оператор хвостохранилища необоснованно отказывает инспектору в предоставлении информации и / или посещении хвостохранилища.</t>
  </si>
  <si>
    <t>стр. 18, п. 68</t>
  </si>
  <si>
    <t>Ответ даётся на основании сопоставления элементов хвостохранилища на местности по результатам визуальной проверки с проектной документацией.
Ответ «Да»: отклонения от проектных планов и карт не выявлены.
Ответ «Скорее да»: имеются незначительные отклонения от проектных планов и карт, изменения, в основном, внесены в документацию.
Ответ «Скорее нет»: имеются значительные отклонения от проектных планов и карт, частично отраженные в документации.
Ответ «Нет»: существенные отклонения от проектных планов и карт, несоответствие положения большинства элементов хвостохранилища проекту, изменения в документации в основном не отражены в проектной документации или проектная документация отсутствует; оператор хвостохранилища безосновательно отказывается предоставлять требуемую информацию проверяющим.</t>
  </si>
  <si>
    <t>Ответ даётся на основании сопоставления проектной документации (планов и карт элементам хвостохранилища на местности) с результатами визуальной оценки хвостохранилища. 
Сооружения защитной зоны - это те функциональные элементы, которые предназначены для предотвращения распространения любого аварийного выброса на уязвимые участки за пределами границ действия хвостохранилища. Например: сооружения для аварийных сбросов воды, зоны вторичного хранения аварийных сбросов, водоочистные сооружения и т.д.
Ответ «Да»: отклонения от проектных планов и карт не выявлены; все фактические послепроектные компоненты инфраструктуры хвостохранилища внесены в документацию.
Ответ «Скорее да»: имеются незначительные отклонения от проектных планов и карт, изменения в основном внесены в документацию. 
Ответ «Скорее нет» имеются значительные отклонения от проектных планов и карт, частично отраженные в документации.
Ответ «Нет»: существенные отклонения от проектных планов и карт, несоответствие положения большинства элементов хвостохранилища проекту, изменения в документации в основном не отражены или проектная документация отсутствует;</t>
  </si>
  <si>
    <t>Ответ даётся на основании визуального осмотра и проверки проектной документации и учитывает наличие и состояние оборудования по контролю концентрации опасных субстанций в технической воде до сброса в хвостохранилище.
Ответ «Да»: объекты функционируют в соответствии с проектной документацией, оборудование находится в технически исправном состоянии.
Ответ «Скорее да»: средства для обнаружения и контроля части опасных веществ имеются и функционируют.
Ответ «Скорее нет»: средства для контроля опасных веществ, обнаружения и сигнализация есть, но их работоспособность не может быть доказана во время проверки.
Ответ «Нет»: объекты отсутствуют или не работают, либо оператор необоснованно отказывает в доступе для проверки их работоспособности.</t>
  </si>
  <si>
    <t>стр. 21, п. 82</t>
  </si>
  <si>
    <t>Транспорт и инфрастуктура</t>
  </si>
  <si>
    <t>Ответ дается на основе визуального осмотра и перекрестной проверки рабочих процедур с целью определения правильного положения трубопроводной системы и мест размещения хвостов.
Ответ «Да»: все трубопроводы и пункт утилизации находятся в положениях согласно рабочему порядку.
Ответ «Скорее да»: есть лишь незначительные отклонения в положении трубопроводов или точек захоронения по сравнению с рабочими процедурами, отклонения, которые не влияют на безопасность хвостохранилища.
Ответ «Скорее нет»: дополнительные трубопроводы или точки удаления устанавливаются в другом месте, как описано в рабочих процедурах, и могут представлять незначительные проблемы безопасности при длительной эксплуатации.
Ответ «Нет»: трубопроводы или точки захоронения не соответствуют разрешенным рабочим процедурам и могут представлять проблемы безопасности в краткосрочной перспективе.</t>
  </si>
  <si>
    <t>Cambridge et al. (2018) ежедневный мониторинг</t>
  </si>
  <si>
    <t>Ответ дается на основании визуального осмотра и учитывает состояние насосов и реле потока и их расположение.
Ответ «Да»: насосы и реле потока полностью функциональны и технически исправны, работают в закрытых камерах.
Ответ «Скорее да»: насосы и реле потока работают, но не находятся в охраняемых камерах.
Ответ «Скорее нет»: не все насосы и реле потока исправны, и они не находятся в защищенных камерах.
Ответ «Нет»: насосы и реле потока технически неисправны, или оператор хвостохранилища необоснованно отказывается предоставить инспектору информацию и / или посетить место.</t>
  </si>
  <si>
    <t>Ответ дается на основании визуального осмотра и с учетом состояния стыков трубопроводов.
Ответ «Да»: все стыки трубопроводов без повреждений и протечек.
Ответ «Скорее да»: стыки трубопроводов в большинстве своем не имеют проблем, в некоторых местах выявлены лишь незначительные утечки.
Ответ «Скорее нет»: стыки трубопроводов имеют небольшие повреждения, в некоторых точках могут быть обнаружены небольшие утечки.
Ответ «Нет»: стыки трубопроводов имеют много повреждений, а в некоторых местах могут быть обнаружены серьезные утечки.</t>
  </si>
  <si>
    <t>Ответ дается на основании визуального осмотра и проверки проектной документации с учетом наличия и состояния оборудования для прекращения подачи в хвостохранилище в случае разрыва трубопровода.
Ответ «Да»: оборудование технически исправное.
Ответ «Скорее да»: проект включает оборудование для аварийного отключения подачи хвостохранилища, обслуживающий персонал подтверждает его наличие и удовлетворительное техническое состояние; отдельные его элементы могут потребовать ремонта или замены.
Ответ «Скорее нет»: в проект включено оборудование для аварийного отключения подачи хвостохранилища, но персонал не может подтвердить его наличие и подтвердить удовлетворительное техническое состояние.
Ответ «Нет»: в проекте не предусмотрено оборудование для аварийного отключения подачи хвостохранилища; такое оборудование технически неисправно или отсутствует; или оператор хвостохранилища необоснованно отказывается предоставить инспектору информацию и / или посетить участок хвостохранилища.</t>
  </si>
  <si>
    <t>стр. 20, п. 79b(viii)</t>
  </si>
  <si>
    <t>Ответ даётся на основаниивизуальной проверки фактического состояния дренажной системы и ее соответствия документации.
Ответ «Да»: дренажная система функционирует с соответствие с руководством по эксплуатации хвостохранилища.
Ответ «Скорее да»: имеются незначительные отклонения от руководства по эксплуатации, которые не повлияют на безопасность объекта.
Ответ «Скорее нет»: выявлены отклонения в работе дренажной системы от руководства по эксплуатации, которые могут способствовать развитию аварийной ситуации.
Ответ «Нет»: дренажная система имеет значительное количество отклонений от руководства по эксплуатации, либо не функционирует вообще или отсутствует; или оператор хвостохранилища необоснованно отказывает проверяющему в доступе к проектной документации или посещению элементов дренажной системы.</t>
  </si>
  <si>
    <t>стр. 21, п. 84b</t>
  </si>
  <si>
    <t>Ответ даётся на основаниивизуальной проверки фактического состояния дренажной системы и ее соответствия документации.
Ответ «Да»: дренажная система функционирует с соответствие с руководством по эксплуатации хвостохранилища.
Ответ «Скорее да»: имеются незначительные отклонения от руководства по эксплуатации, которые не повлияют на безопасность объекта.
Ответ «Скорее нет»: выявлены отклонения в работе дренажной системы от руководства по эксплуатации, которые могут способствовать развитию аварийной ситуации.
Ответ «Нет»: дренажная система имеет значительное количество отклонений от руководства по эксплуатации, либо не функционирует вообще; или оператор хвостохранилища необоснованно отказывает проверяющему в доступе к проектной документации или посещению элементов дренажной системы.</t>
  </si>
  <si>
    <t>стр. 20, п. 79b (v,vi)</t>
  </si>
  <si>
    <t xml:space="preserve">Ответ даётся на основании сопоставления фактического положения элементов дренажной системы и проектной документации (протоколы мониторинга и обслуживания)
Ответ «Да»: элементы системы дренажа и/или аварийные водосливы находятся в удовлетворительном состоянии и обслуживаются техническим персоналом, соответствуют проектному положению.
Ответ «Скорее да»: состояние дренажных устройств и/или аварийных водосливов допускает возможность подъема уровня воды до максимального подпорного уровня, что не повлияет на безопасность.
Ответ «Скорее нет»: состояние дренажных устройств и/или аварийных водосливов может привести к повышению уровня воды в хвостохранилище до критических отметок, превышение которых приведет к переливу через дамбу;
Ответ «Нет»: многие элементы системы дренажа и/или аварийные водосливы недоступны для осмотра; или выявлено большое количество элементов системы дренажа и/или аварийных водосливов, которые находятся в неудовлетворительном, необслуженном или заброшенном состоянии: или оператор хвостохранилища необоснованно отказывает проверяющему в посещении объекта.
</t>
  </si>
  <si>
    <t>стр. 20, п. 79b(vi)</t>
  </si>
  <si>
    <t xml:space="preserve">Ответ дается на основании проверки системы водозабора хвостохранилища с учетом:
Фактическое состояние водозаборных каналов:
• возраст, габариты, конструктивные особенности.
• Портал защищен граблями / решеткой.
• чрезмерное скопление наносов в туннеле.
• целостность обделки тоннеля (по возможности).
Ответ «Да»: элементы водозаборной системы находятся в удовлетворительном состоянии и обслуживаются техническим персоналом, размещенным в соответствии с проектной документацией.
Ответ «Скорее да»: состояние дренажных устройств и/или аварийных водосливов допускает возможность подъема уровня воды до максимального подпорного уровня, что не повлияет на безопасность.
Ответ "скорее нет" : обнаружено небольшое засорение водоотводящей системы уплотненными отложениями, к которым трудно добраться или очистить; это может способствовать возникновению перелива через плотину.
Ответ «Нет»: некоторые элементы водозабора недоступны для осмотра; или было обнаружено большое количество компонентов в неудовлетворительном, необслуживаемом или заброшенном состоянии; или оператор ТМФ необоснованно отказывает инспектору в посещении дренажных сооружений.
</t>
  </si>
  <si>
    <t>стр. 20, п. 79b(v,vi)</t>
  </si>
  <si>
    <t>Ответ даётся на основании проверки дрен по аварийному отводу воды и учитывает:
Наличие / функциональность аварийного водосброса в случае перелива: срок эксплуатации, размеры, строительные спецификации, состояние.
Приблизительная емкость, данные о повреждениях, недавних переливах, эрозии.
Вышестоящие скребки и решетки для захвата и удержания крепи. Избыточное накопление осадка
Ответ «Да»: элементы аварийной системы отвода дренажных вод находятся в удовлетворительном состоянии и обслуживаются техническим персоналом, соответствуют проектному положению.
Ответ «Скорее да»: имеются незначительные засорения систем аварийного водоотвода преимущественно рыхлым материалом, к которому есть доступ для очистки и объем которого не повлияет на пропускную способность дрены.
Ответ «Скорее нет»: выявлено незначительное засорение систем аварийного водоотвода уплотненным материалом, доступ к которому затруднен или очистка осложнена, что может способствовать развитию аварийной ситуации,
Ответ «Нет»: многие элементы системы аварийного отвода дренажных вод недоступны для осмотра;
выявлено большое количество элементов системы аварийного отвода дренажных вод, которые находятся в неудовлетворительном состоянии или заброшены: или же оператор хвостохранилища необоснованно отказывает проверяющему в посещении объекта.</t>
  </si>
  <si>
    <t>.стр. 20, п. 79b(v,vi)</t>
  </si>
  <si>
    <t>Ответ дается на основании визуального осмотра и проверки проектной документации с учетом наличия и состояния объектов для сбора и обезвреживания вредных / опасных для водных экосистем веществ.
Ответ «Да»: опасные для водных экосистем вещества обезврежены в соответствии с проектом, оборудование находится в технически исправном состоянии.
Ответ «Скорее да»: есть незначительные отклонения от рабочего состояния оборудования по обезвреживанию вредных веществ, которые не повлияют на безопасность хвостохранилища.
Ответ «Скорее нет»: выявленные отклонения от рабочего состояния оборудования обезвреживания вредных веществ могут способствовать развитию аварийной ситуации, но не приведут к ней напрямую.
Ответ «Нет»: в проекте нет средств обезвреживания вредных веществ, но это необходимо; или нейтрализация опасных веществ включена в конструкцию, но не работает; или оборудование для нейтрализации находится в аварийном состоянии; или оператор хвостохранилища необоснованно отказывается предоставить инспектору информацию и / или инспекцию хвостохранилища.</t>
  </si>
  <si>
    <t>Ответ даётся на основании наличия емкостей для приема воды из аварийных водостоков, их состояния, облицовки, заполнения, регулирующих устройств.
Ответ «Да»: имеются дополнительных емкости по приему воды из аварийного водостока в удовлетворительном техническом состоянии, или они не нужны по природным условиям
Ответ «Скорее да»: проектом предусмотрены дополнительные емкости по приему воды из аварийного водостока, обслуживающий персонал подтверждает их наличие и удовлетворительное техническое состояние; выявлены незначительные отклонения состояния емкостей от технического проекта, которые не повлияют на безопасность.
Ответ «Скорее нет»: проектом предусмотрены дополнительные емкости по приему воды из аварийного водостока, но обслуживающий персонал не может подтвердить их наличие и удовлетворительное техническое состояние; обнаружены такие отклонения от технического проекта, которые могут способствовать развитию аварийной ситуации.
Ответ «Нет»: проектом предусмотрены дополнительные емкости по приему воды из аварийного водостока, но они отсутствуют или имеющиеся емкости находится в неудовлетворительном (аварийном) техническом состоянии; или оператор хвостохранилища необоснованно отказывает проверяющему в предоставлении информации и/или в осмотре аварийных ёмкостей.</t>
  </si>
  <si>
    <t xml:space="preserve">стр. 20, п. 79b(vi) </t>
  </si>
  <si>
    <t>Ответ даётся на основании осмотра дамбы и учитывает наличие растительности, хвостовых материалов на поверхности дамбы; признаки оползания, неравномерный угол наклона, чрезмерная эрозия (колеи, каналы, овраги); просачивание и отвод воды
Ответ «Да»: поверхность дамбы и ее откосы находятся в нормальном состоянии, признаков нарушений не видно.
Ответ «Скорее да»: выявлены неравномерные углы наклона откосов, незначительная эрозия (колеи, каналы, мелкие промоины), связанные с воздействием атмосферных осадков.
Ответ «Скорее нет»: обнаружены признаки оползания и/или оплывания внешних приповерхностных частей откосов, однозначно связанных с воздействием атмосферных осадков, чрезмерная поверхностная эрозия, повышенная увлажненность поверхности и откосов дамбы.
Ответ «Нет»: выявлены явные признаки оползания откосов на значительных площадях, сильной дождевой эрозии(овраги и крупные промоины), чрезмерного переувлажнения верхних частей дамбы и откосов (стояние воды, развитие влаголюбивой растительности), наличие на дамбе возрастных деревьев с мощной корневой системой, наличие популяции землеройных животных (крот, суслик и др.); или оператор хвостохранилища необоснованно отказывает проверяющему в осмотре дамбы..</t>
  </si>
  <si>
    <t>стр. 20, п. 79b(i,vii)</t>
  </si>
  <si>
    <t>Знаки, перечисленные в Q15, необходимо проверять на стыке плотины с краями долины или на стыке нескольких плотин.
Ответ «Да»: все перечисленные признаки отсутствуют.
Ответ «Нет»: хотя бы один из перечисленных знаков появляется на переходах; или оператор хвостохранилища необоснованно отказывает инспектору в предоставлении информации и / или посещении этих частей плотины.
Ответы «в основном да» и «в основном нет» на этот вопрос неприменимы!</t>
  </si>
  <si>
    <t xml:space="preserve">«Общие требования к безопасности на долгосрочную перспективу должны составлять как минимум 1,5. Важным параметром возведения плотины является поддержание уклона стены плотины с более высоким коэффициентом безопасности, чем минимальный уровень безопасности, определенный в TOP.
Ответ дается на основании измерения угла и сравнения с требованиями проектной документации.
Ответ «Да»: угол соответствует требованиям проектной документации.
Ответ «Нет»: угол больше требований проектной документации, что ведет к нестабильности откоса.
Ответы «Скорее да» и «Скорее нет» на этот вопрос неприменимы! » </t>
  </si>
  <si>
    <t>«Общие требования к безопасности на краткосрочный период требуются как минимум 1.1–1.3. Однако важным параметром возведения плотины является поддержка уклона гребня насыпи с более высоким коэффициентом безопасности, чем минимальный уровень безопасности, определенный в TOP.
Ответ дается на основании измерения угла и сравнения с требованиями проектной документации.
Ответ «Да»: угол соответствует требованиям проектной документации.
Ответ «Нет»: угол превышает требования проектной документации, что приводит к нестабильности уклона гребня.
Ответы «Скорее да» и «Скорее нет» на этот вопрос неприменимы!»</t>
  </si>
  <si>
    <t>Ответ дается на основании обследования плотины и анализа проектной документации с учетом материала, использованного для подъема (хвостов / гидроциклонные хвостов, внешние материалы); более грубые материалы могут указывать на улучшенную стабильность по сравнению со «стандартными» хвостами.
Ответ «Да»: материалы дамбы на откосах имеют признаки четкого разделения.
Ответ «Скорее да»: различные материалы дамбы на откосах имеют нечеткие, размытые границы раздела
Ответ «Скорее нет»: разделение различных материалов дамбы на откосах скорее угадывается, чем наблюдается.
Ответ «Нет»: установлено, что различные материалы дамбы на откосах не разделяются; или оператор хвостохранилища необоснованно отказывает проверяющему в предоставлении информации и/или осмотре всех частей дамбы.</t>
  </si>
  <si>
    <t>стр. 20, п. 80</t>
  </si>
  <si>
    <t>Ответ» «Да»: общий объем (в тоннах) сбрасываемых в хвостохранилище отходов и воды фиксируется на ежедневной регулярной основе и может быть проверен в архиве оператора.
Ответ «Скорее да»: общий объем (в тоннах) сбрасываемых в хвостохранилище отходов и воды фиксируется ежедневно, но за определенные периоды данные отсутствуют в архивах оператора.
Ответ «Скорее нет»: в архивах ежедневно доступны данные только за несколько дней.
Ответ «Нет»: данные по общему объем (в тоннах) сброшенных хвостов и воды не регистрируются ежедневно или не могут быть проверены в архиве, или оператор хвостохранилища необоснованно отказывает инспектору в доступе к архиву.</t>
  </si>
  <si>
    <t>Ответ дается на основе осмотра плотины и учитывает количество и размер зон фильтрации, высоту по отношению к высоте плотины, приблизительные объемы фильтрации через плотину (влажное пятно / просачивание / устойчивый поток, последнее литров в секунду), материала (хвосты / прочее с просачиванием)
Ответ «Да»: никаких признаков просачивания, протечек, протекания растворов через плотину не обнаружено.
Ответ «Нет»: принимается во всех случаях, когда нельзя четко и уверенно ответить «Да»; или оператор хвостохранилища необоснованно отказывается предоставить инспектору информацию и / или посетить все части плотины.
Ответы «Скорее да» и «Скорее нет» на этот вопрос неприменимы.</t>
  </si>
  <si>
    <t>стр. 20, п. 79b(iii)</t>
  </si>
  <si>
    <t>Ответ дается на основании наличия поверхностного слоя дамбы хвостохранилища, его состояния, свидетельств пыления.
Ответ «Да»: есть ли защитное покрытие на поверхности дамбы хвостохранилища для уменьшения / предотвращение пыли (включая естественный растительный покров).
Ответ «Скорее да»: защитное покрытие отсутствует менее чем на четверти площади поверхности хвостохранилища.
Ответ «Скорее нет»: защитное покрытие отсутствует на четверти или половине площади поверхности хвостов.
Ответ «Нет»: защитное покрытие отсутствует более чем на половине площади поверхности хвостохранилища; или оператор хвостохранилища необоснованно отказывается предоставить инспектору информацию и / или посетить хвостохранилище.</t>
  </si>
  <si>
    <t xml:space="preserve">Мониторинг Элементов Инфраструктуры и Процесса </t>
  </si>
  <si>
    <t xml:space="preserve">Ответ даётся на основании визуального осмотра и проверки проектной документации учитывает наличие, количество и состояние скважин на дамбе хвостохранилища, соответствие их проектной документации.
Ответ «Да»: положение, количество и состояние скважин на участке расположения хвостохранилища соответствует проектной документации, работоспособность подтверждается журналом наблюдений.
Ответ «Скорее да»: положение и количество скважин соответствует проектной документации, имеются незначительные повреждения элементов конструкции, журнал наблюдений содержит неполную информацию.
Ответ «Скорее нет»: положение и количество скважин отличается от проектной документации, их рабочее состояние оценить затруднительно.
Ответ «Нет»: наблюдения за поровым давлением в дамбе по скважинам не проводятся;
оператор хвостохранилища необоснованно отказывает проверяющему в предоставлении информации и/или в посещении объекта.
</t>
  </si>
  <si>
    <t>Ответ даётся на основании визуального осмотра и проверки проектной документации учитывает наличие, количество и состояние скважин на дамбе хвостохранилища, соответствие их проектной документации.
Ответ «Да»: положение, количество и состояние скважин на участке расположения хвостохранилища соответствует их проектной документации и сработоспосность подтверждена журналом наблюдения..
Ответ «Скорее да»: положение и количество скважин соответствует проектной документации, имеются незначительные повреждения элементов конструкции, журнал наблюдений содержит неполную информацию..
Ответ «Скорее нет»: положение и количество скважин отличается от проектной документации, их рабочее состояние оценить затруднительно.
Ответ «Нет»: наблюдения за поровым давлением в дамбе по скважинам не проводятся; оператор хвостохранилища необоснованно отказывает проверяющему в предоставлении информации и/или в посещении объекта.</t>
  </si>
  <si>
    <t>Ответ даётся на основании визуального осмотра и проектной документации и учитывает наличие и состояние реперов для контроля оползней и просадок грунта.
Ответ «Да»: положение, количество и состояние реперов для контроля оползней и просадок грунта соответствует проектной документации.
Ответ «Скорее да»: положение и количество реперов для контроля оползней и просадок грунта незначительно отличается от проектной документации, что несущественно снижает качество информации.
Ответ «Скорее нет»: положение и количество реперов для контроля оползней и просадок грунта существенно меньше, чем предусмотрено проектной документацией, что не позволяет получить достоверную информацию.
Ответ «Нет»: контроль оползней и просадок грунта с использованием реперов не проводится; или оператор хвостохранилища необоснованно отказывает проверяющему в предоставлении информации и/или в осмотре территории хвостохранилища.</t>
  </si>
  <si>
    <t>Ответ даётся на основании визуального осмотра и проверки проектной документации учитывает скорость подъема поверхности пруда-остойника, минимально допустимую ширину пляжа, соотношение между шириной пляжа и пруда-отстойника, высоту надводной части над поверхностью пруда-отстойника до гребня дамбы.
Ответ «Да»: параметры пруда-отстойника соответствуют всем проектным показателям.
Ответ «Скорее да»: ширина пляжа приближается к минимально допустимому значению, имеются незначительные отклонения фактических параметров пруда-отстойника от проектных показателей, которые не повлияют на безопасность
Ответ «Скорее нет»: beach width reaches its minimum permitted value; имеются такие отклонения фактических параметров пруда-отстойника от проектных показателей, которые могут способствовать разрушению дамбы или переливу через неё, но сами по себе не приведут к этому.
Ответ «Нет»: фактические параметры пруда-отстойника не соответствуют проектным показателям; или оператор хвостохранилища необоснованно отказывает проверяющему в предоставлении информации и/или в осмотре пруда-отстойника.</t>
  </si>
  <si>
    <t>Ответ даётся на основании сопоставления фактического положения элементов водоотвода ниже плотины, проектной документации и учитывает эвакуацию воды из водоотводящего туннеля, дренажной галереи, дренажи и водосбросы по периметру хвостохранилища (если применимо), признаки вымывания/регрессивной эрозии. 
Ответ «Да»: элементы системы водоотвода находятся в удовлетворительном состоянии и обслуживаются техническим персоналом, соответствуют проектному положению.
Ответ «Скорее да»: состояние водоотводящих устройств допускает возможность подъема уровня воды до максимального подпорного уровня, что не повлияет на безопасность.
Ответ «Скорее нет»: состояние водоотводящих устройств может привести к повышению уровня воды в хвостохранилище до критических отметок, превышение которых приведет к переливу через дамбу;
Ответ «Нет»: многие элементы системы водоотвода недоступны для осмотра; или выявлено большое количество элементов системы, которые находятся в неудовлетворительном, необслуженном или заброшенном состоянии: или оператор хвостохранилища необоснованно отказывает проверяющему в посещении хвостохранилища.</t>
  </si>
  <si>
    <t>Ответ даётся на основании визуального осмотра и проверки проектной документации и учитывает тип мониторинга: визуальный осмотр, регулярные наблюдения, подземные наблюдения (колодцы, пьезометры), топографические наблюдения (точки съемки, визуальная помощь (3D планы),инженерно-геологические приборы (например, инклинаторы, экстензометры), процедуру мониторинга и документацию (какие параметры измеряются, где, как часто, кем)
Ответ «Да»: система мониторинга функционирует в соответствии с проектной программой мониторинга.
Ответ «Скорее да»: выявлено незначительное уменьшение количества контрольных точек мониторинга по сравнению с утвержденной программой, что не препятствует получению информации приемлемого качества.
Ответ «Скорее нет»: обнаружено такое уменьшение количества контрольных точек мониторинга, при котором не обеспечивается получение качественной информации о состоянии хвостохранилища.
Ответ «Нет»: система мониторинга находится в неудовлетворительном состоянии или отсутствует; или оператор хвостохранилища необоснованно отказывает проверяющему в предоставлении информации и/или в осмотре хвостового хозяйства.</t>
  </si>
  <si>
    <t>ПЛАС</t>
  </si>
  <si>
    <t>Ответ даётся на основании проверки проектной документации и осмотра хвостового хозяйства и учитывает наличие ПЛАС, наличие и состояние оборудования для обеспечения оповещения при аварийных ситуациях, соответствие оборудования плану аварийной готовности и реагирования, связь оборудования с системой мониторинга.
Ответ «Да»: ПЛАС разработан, оборудование и связь при аварийных ситуациях находятся в технически исправном состоянии. 
Ответ «Скорее да»: Имеются незначительные отклонения от состава и количества оборудования и материалов для ликвидации аварийной ситуации.
Ответ «Скорее нет»:  Имеются отдельные виды оборудования и материалов, недостаточные для ликвидации аварийной ситуации
Ответ «Нет»: ПЛАС отсутствует, персонал хвостохранилища не подготовлен к действиям в режиме чрезвычайной ситуации, оборудование не укомплектовано или технически неисправно; или оператор хвостохранилища необоснованно отказывает проверяющему в предоставлении информации и/или в осмотре хвостового хозяйства.</t>
  </si>
  <si>
    <t>Ответ даётся на основании визуального осмотра и проверки проектной документации и учитывает способы ограждения и охраны для предотвращения несанкционированного доступа на территорию хвостохранилища.
Ответ «Да»: система изоляции/охраны хвостохранилища полностью предотвращает несанкционированные доступ на его территорию.
Ответ «Скорее да»: система изоляции/охраны хвостохранилища предотвращает несанкционированные доступ к его наиболее важным элементам и ограничивает объект на большей части периметра.
Ответ «Скорее нет»: система изоляции/охраны хвостохранилища частично ограничивает, но не предотвращает несанкционированные доступ на его территорию.
Ответ «Нет»: система изоляции/охраны хвостохранилища отсутствует; или оператор хвостохранилища необоснованно отказывает проверяющему в предоставлении информации и/или в осмотре хвостового хозяйства.</t>
  </si>
  <si>
    <t>Оценка воздействия на окружающую среду и землепользование</t>
  </si>
  <si>
    <t>ОВОС-ЗП</t>
  </si>
  <si>
    <t>План действия в чрезвычайных ситуациях.</t>
  </si>
  <si>
    <t>Проверка и отчетность</t>
  </si>
  <si>
    <t>ПРО</t>
  </si>
  <si>
    <t>ДМЭ</t>
  </si>
  <si>
    <t>Управление водными потоками</t>
  </si>
  <si>
    <t>УВП</t>
  </si>
  <si>
    <t>Дамба, контроль хвостов</t>
  </si>
  <si>
    <t>Транспорт и инфраструктура</t>
  </si>
  <si>
    <t>TИ</t>
  </si>
  <si>
    <t>МЭПИ</t>
  </si>
  <si>
    <t>Мониторинг элементов окружающей среды</t>
  </si>
  <si>
    <t>МЭОС</t>
  </si>
  <si>
    <t>Оценка параметров</t>
  </si>
  <si>
    <t>неприменимо, %</t>
  </si>
  <si>
    <t>да, %</t>
  </si>
  <si>
    <t>скорее да, %</t>
  </si>
  <si>
    <t>скорее нет, %</t>
  </si>
  <si>
    <t>нет, %</t>
  </si>
  <si>
    <t>Достоверность, %</t>
  </si>
  <si>
    <t>Соответствие требованиям безопасности (СТБ), %</t>
  </si>
  <si>
    <t>Категориальная оценка безопасности</t>
  </si>
  <si>
    <t>Оценка общего уровня безопасности</t>
  </si>
  <si>
    <t>Группа 1 вопросов (Детальная визуальная проверка)</t>
  </si>
  <si>
    <t>ТИ</t>
  </si>
  <si>
    <t>Обновите таблицу выше, чтобы получить обновленные результаты!</t>
  </si>
  <si>
    <t>Анализ данных</t>
  </si>
  <si>
    <t>Заголовок</t>
  </si>
  <si>
    <t>Сумма 1</t>
  </si>
  <si>
    <t>Сумма 2</t>
  </si>
  <si>
    <t>Сумма 3</t>
  </si>
  <si>
    <t>Сумма 4</t>
  </si>
  <si>
    <t>Сумма 5</t>
  </si>
  <si>
    <t>Сумма 6</t>
  </si>
  <si>
    <t>Сумма 7</t>
  </si>
  <si>
    <t>Сумма 8</t>
  </si>
  <si>
    <t>н/п</t>
  </si>
  <si>
    <t>н/о данные</t>
  </si>
  <si>
    <t>№</t>
  </si>
  <si>
    <t>скорре да</t>
  </si>
  <si>
    <t>да = 4, скорее да = 3, скорее нет = 2, нет = 1, не применимо = 0</t>
  </si>
  <si>
    <t>См. каталог мероприятий</t>
  </si>
  <si>
    <t>Идентификация опасностей и оценка рисков</t>
  </si>
  <si>
    <t>Организационное и корпоративное управление</t>
  </si>
  <si>
    <t>Этап эксплуатации и управления: Управление</t>
  </si>
  <si>
    <t>Тренинги, обучение персонала</t>
  </si>
  <si>
    <t>Есть ли четкая процедура согласования, утвержденная и обновленная планов закрытия хвостохранилища?</t>
  </si>
  <si>
    <t>Разработаны ли карты затопления для случаев медленного, быстрого и практически мгновенного разрушения дамбы?</t>
  </si>
  <si>
    <t>Этап эксплуатации и управления: Мониторинг</t>
  </si>
  <si>
    <t>Категории</t>
  </si>
  <si>
    <t>Выявление опасностей и оценка рисков</t>
  </si>
  <si>
    <t xml:space="preserve">Оценка воздействия на окружающую среду и Планирование землепользования </t>
  </si>
  <si>
    <t>Общая оценка безоасности</t>
  </si>
  <si>
    <t>Аббревиатура</t>
  </si>
  <si>
    <t>СТБ, %</t>
  </si>
  <si>
    <t>ВООР</t>
  </si>
  <si>
    <t>ОКУ</t>
  </si>
  <si>
    <t>ТОП</t>
  </si>
  <si>
    <t>ПЗР</t>
  </si>
  <si>
    <t>Вопросы группы 2  ("Детальная документальная проверка")</t>
  </si>
  <si>
    <t>Итого</t>
  </si>
  <si>
    <t>Сумма1</t>
  </si>
  <si>
    <t>План закрытия и рекультивации</t>
  </si>
  <si>
    <t>Название</t>
  </si>
  <si>
    <t>Все вопросы</t>
  </si>
  <si>
    <t>Приоритет</t>
  </si>
  <si>
    <t>ПРОЕКТИРОВАНИЕ И СТРОИТЕЛЬСТВО</t>
  </si>
  <si>
    <t>Неполная проектная документация</t>
  </si>
  <si>
    <t>Краткосрочное</t>
  </si>
  <si>
    <t>Среднесрочное</t>
  </si>
  <si>
    <t xml:space="preserve">Не оценено воздействие хвостохранилища на окружающую среду </t>
  </si>
  <si>
    <t>3A.    Оценить риск загрязнения подземных вод</t>
  </si>
  <si>
    <t>3F.    Оценить риск наводнения для хвостохранилища</t>
  </si>
  <si>
    <t>Не приняты во внимание природные и техногенные риски в сценариях аварий</t>
  </si>
  <si>
    <t>4B.    Оценить возможные местные геологические и климатические риски для хвостохранилища</t>
  </si>
  <si>
    <t>4D.    Оценить воздействие хвостохранилища на окружающую среду и здоровье населения</t>
  </si>
  <si>
    <t>Не рассмотрены альтернативные варианты расположения хвостохранилища</t>
  </si>
  <si>
    <t>5A.    Изучить альтернативные варианты размещения хвостохранилища и дать им соответствующие рекомендации</t>
  </si>
  <si>
    <t>6A.    Рассчитать водный баланс хвостохранилища</t>
  </si>
  <si>
    <t>10A.    Изучить свойства грунтов на площадке хвостохранилища и грунтов, используемых для строительства</t>
  </si>
  <si>
    <t>13C.     Снять плодородный слой почвы для последующей рекультивации</t>
  </si>
  <si>
    <t>Хвостохранилище не оснащено защитными экранами</t>
  </si>
  <si>
    <t>ЭКСПЛУАТАЦИЯ И УПРАВЛЕНИЕ</t>
  </si>
  <si>
    <t>Опасные материалы и вещества не хранятся должным образом</t>
  </si>
  <si>
    <t>16A.    Определить меры, предназначенные для изоляции и нейтрализации опасных материалов и веществ</t>
  </si>
  <si>
    <t>Отсутствует сбор и нейтрализация кислых вод</t>
  </si>
  <si>
    <t>17A.    Проанализировать технические возможности нейтрализации кислых/щелочных хвостовых материалов</t>
  </si>
  <si>
    <t>18H.    Произвести ремонт опорных конструкций</t>
  </si>
  <si>
    <t>Дренажные воды не очищаются и/или не отводятся должным образом</t>
  </si>
  <si>
    <t>21H.    Выполнить физико-химический анализ дренажной воды</t>
  </si>
  <si>
    <t xml:space="preserve">Регламент и/или сеть мониторинга неполны </t>
  </si>
  <si>
    <t>23C.    Проверить соответствие контрольных точек проектной документации</t>
  </si>
  <si>
    <t>23E.    Выполнить экспертную оценку модификации сети мониторинга</t>
  </si>
  <si>
    <t>24D.    Установить автоматизированную систему раннего оповещения о критических параметрах</t>
  </si>
  <si>
    <t xml:space="preserve">24E.     Интегрировать систему раннего оповещения, установленную на хвостохранилище, в систему аварийного оповещения местных органов власти / МЧС </t>
  </si>
  <si>
    <t xml:space="preserve">24F.     Разработать процедуры предупреждения и эвакуации населения в случае угроз, вызванных авариями на хвостохранилище </t>
  </si>
  <si>
    <t>Не разработаны процедуры утверждения, пересмотра и принятия ПЛАС</t>
  </si>
  <si>
    <t>28E.    Назначить персонал, ответственный за аудит хвостохранилища</t>
  </si>
  <si>
    <t>Долгосрочное</t>
  </si>
  <si>
    <t>36B.    Проверить документацию заброшенного хвостохранилища</t>
  </si>
  <si>
    <t>Корпоративное управление</t>
  </si>
  <si>
    <t>Дополнительные инструменты организационного и корпоративного управления</t>
  </si>
  <si>
    <t>Базальные структуры и физические барьеры</t>
  </si>
  <si>
    <t>Покрытие</t>
  </si>
  <si>
    <t>Устранение загрязнения грунтовых вод и почв</t>
  </si>
  <si>
    <t>Удаление взвешенных твердых частиц или взвешенных жидких частиц</t>
  </si>
  <si>
    <t>Мониторинг выбросов в атмосферу</t>
  </si>
  <si>
    <t>Свободна ли окружающая территория хвостохранилища от свидетельств воздействия на окружающую среду, вызванного удалением хвостов или материалов, используемых для строительства?</t>
  </si>
  <si>
    <t>Находятся ли расходомеры на впускном трубопроводе в полном рабочем состоянии, что гарантирует отсутствие препятствий на впускных трубах?</t>
  </si>
  <si>
    <t xml:space="preserve">Имеется ли в рабочем состоянии система управления, которая прекращает доставку и осаждение материала хвостов на TMF в случае чрезвычайной ситуации? </t>
  </si>
  <si>
    <t xml:space="preserve">Имеет ли плотина дренажные сооружения и/или аварийные водосбросы, позволяющие сбрасывать излишки воды при превышении нормального подпорного (рабочего) уровня в TMF? </t>
  </si>
  <si>
    <t>Функционируют ли сооружения для сбора, контроля и соответствующей очистки дренажных вод перед сбросом в поверхностные водотоки? (если применимо)</t>
  </si>
  <si>
    <t>Нет ли в теле дамбы хвостохранилища признаков движения, разрушения или неустойчивости?</t>
  </si>
  <si>
    <t>Соответствует ли угол откоса насыпи минимальному долговременно-действующему коэффициенту запаса прочности, установленному в проектной документации?</t>
  </si>
  <si>
    <t>Находятся ли  скважины для проверки на уровне грунтовых вод и порового давления в дамбе, в рабочем состоянии и проводится ли мониторинг в соответствии с проектной (разрешительной) документацией?</t>
  </si>
  <si>
    <t xml:space="preserve">Ведется ли ежедневная регулярная регистрация метеорологических данных на участке с применением, как минимум, плювиометров, термометров, приборов для мониторинга скорости ветра? </t>
  </si>
  <si>
    <t>Имеются ли свидетельства внутренней готовности к чрезвычайным ситуациям (наличие и состояние системы сигнализации, коммуникационного оборудования, наличие аварийных протоколов на объекте и возможности вмешательства в случае аварии)?</t>
  </si>
  <si>
    <t>Оснащено ли TMF необходимыми средствами пожаротушения, включая вмешательство при авариях (если применимо)?</t>
  </si>
  <si>
    <t>В зоне влияния хвостохранилища (территории ниже по течению или за границами защитной зоны хвостохранилища) отсутствуют признаки эрозии почвы или горных пород, которые могут происходить в результате неконтролируемых дренажей? (Если применимо)</t>
  </si>
  <si>
    <t>Расходомеры на входящем трубопроводе находятся в исправном рабочем состоянии, что является подтверждением отсутствия помех на входящем трубопроводе</t>
  </si>
  <si>
    <t>Ответ дается на основании визуального осмотра и с учетом состояния расходомеров входящего трубопровода.
Ответ «Да»: Расходомеры полностью работоспособны и технически исправны.
Ответ «Скорее да»: Расходомеры исправны, есть небольшие засорения на входном трубопроводе.
Ответ «Скорее нет»: Расходомеры исправны, в некоторых случаях на впускном трубопроводе могут быть серьезные препятствия.
Ответ «Нет»: Расходомеры технически неисправны, или оператор хвостохранилища необоснованно отказывается предоставить инспектору информацию и / или посетить участок подводящих трубопроводов.</t>
  </si>
  <si>
    <t>Шаблон для оценки уровня безопасности хвостохранилища с помощью чек-листа</t>
  </si>
  <si>
    <t>Шаблон чек-листа для хвостохранилищ - это простой в использовании инструмент, благодаря которому можно провести оценивание на основе серии вопросов и автоматической оценки ответов.</t>
  </si>
  <si>
    <t>Как использовать ЧЕК-ЛИСТ</t>
  </si>
  <si>
    <t>Матрица оценки для вопросов Группы 1 и Группы 2</t>
  </si>
  <si>
    <t>Выберите интересующие группы вопросов (Группа 1: визуальный осмотр, Группа 2: проверка документов). Вопросы каждой группе приведены в отдельных вкладках.</t>
  </si>
  <si>
    <t>Удалите примеры ответов, приведенные в шаблоне.</t>
  </si>
  <si>
    <t>Вы можете ввести цифру «1» только в незакрашенные "белые" ячейки.</t>
  </si>
  <si>
    <t>На каждый вопрос возможен только один вариант ответа. Если вы поставите «1» в нескольких ячейках строки, то ячейки будут отмечены желтым цветом, а в поле проверки первого столбца будет отображаться "ОШИБКА".</t>
  </si>
  <si>
    <t>Если вы не ответите на вопрос, номер вопроса будет подсвечен красным цветом, а в поле проверки в первом столбце будет отображаться "ОШИБКА".</t>
  </si>
  <si>
    <t>Оценка каждого ответа автоматически рассчитывается путем умножения единицы на соответствующий коэффициент  (да = 4, скорее да = 3, скорее нет = 2, нет = 1, неприменимо = 0) и на вес вопроса (нормальный = 1, критический = 2).</t>
  </si>
  <si>
    <t>Когда на все вопросы даны ответы или в случае пересмотра некоторых ответов, необходимо обновить сводную таблицу во вкладке «Оценка» (т.е. щелкните правой кнопкой мыши по белой таблице и выберите опцию «Обновить»).</t>
  </si>
  <si>
    <t xml:space="preserve">Выполнив все вышеуказанные действия пользователь автоматически получит расчет уровня безопасности хвостохранилища в числовом выражении и в виде построенных  диаграмм в соответствующих вкладках «Оценка» и «Графики». Отдельное оценивание дается по вопросам Группы 1 и Группы 2, а также всем (Группа 1 и Группа 2) вопросам. Кроме того, дается оценивание всех списков и категорий вопросов. </t>
  </si>
  <si>
    <t>Любой ответ кроме "да" ("скорее да", "скорее нет" или "нет") указывает на некоторое несоответствие требованиям безопасности хвостохранилищ. Во вкладке "Каталог Мероприятий" предложены соответствующие мероприятия по выявленным несоответствиям. Для выбора мероприятий повышения уровня безопасности проверяемого хвостохранилища пользователю необходимо вписать код подходящего мероприятия по каждому вопросу с несоответствием, т.е. кликнуть на кнопку "Каталог Мероприятий" и найти соответствующее мероприятие.</t>
  </si>
  <si>
    <t>Этот инструмент был разработан в рамках проекта «Развитие потенциала для улучшения условий безопасности хвостохранилищ в бассейне реки Дунай - Фаза I: страны Северо-Восточного Дуная» (Референтный номер: Z6 - 90 213-51 / 79, Проект номер: 118221). Проект финансировался Программой консультативной помощи (AAP) Федерального министерства окружающей среды Германии по охране окружающей среды в странах Центральной и Восточной Европы, Кавказа и Центральной Азии, а также в других странах, граничащих с Европейским Союзом. Координатором проекта выступало Немецкое агентство по окружающей среде (UBA).</t>
  </si>
  <si>
    <t>Существуют ли объекты, работающие в соответствии с проектной документацией по контролю концентрации опасных веществ в технической воде и системой оповещения при повышении концентрации? (Если это применимо)</t>
  </si>
  <si>
    <t>Соответствует ли расположение трубопроводной системы и точек намывания хвостов  технологическим инструкциям?</t>
  </si>
  <si>
    <t>Регулярно ли проверяется работоспособность дренажной системы (ежедневно / еженедельно…) и в соответствии ли с планом мониторинга, прописанным в инструкции по эксплуатации хвостохранилища?</t>
  </si>
  <si>
    <t>Имеет ли хвостохранилище исправно функционирующие и регулярно обслуживаемые ливневые канавы (сооружения), которые отводят весь поверхностный сток вокруг хвостохранилища в периоды сильных дождей или таяния снегов?</t>
  </si>
  <si>
    <t xml:space="preserve">Имеются ли функциональные и хорошо обслуживаемые аварийные водосбросные сооружения на случай перелива воды, функционирующие в соответствии с лицензионной документацией? </t>
  </si>
  <si>
    <t>Удаляются/нейтрализуются ли из хвостов вредные/опасные вещества для водных экосистем, до нормативных показателей перед их размещением на хвостохранилище? (Если это применимо)</t>
  </si>
  <si>
    <t>Имеются ли функционирующие и регулярно обслуживаемые ливнеприемные сооружения, которые выполняют свою функцию и указанны в проектной (разрешительной) документации?</t>
  </si>
  <si>
    <t>Защищаются ли от эрозии профилактическими мероприятиями, и в нормальном ли состоянии находятся гребень дамбы и ее откосы?</t>
  </si>
  <si>
    <t>Есть ли признаки сдвигов, разрушения или неустойчивости на соединениях дамб хвостохранилища?</t>
  </si>
  <si>
    <t>Соответствует ли кратковременному или динамическому пределу безопасности угол уклона гребня плотины, согласно проектной документации?</t>
  </si>
  <si>
    <t>Происходит ли надлежащее распределение материалов в теле дамбы, четко в соответствии с требованиями к качеству строительных материалов согласно проекта хвостохранилища?</t>
  </si>
  <si>
    <t>Ведется ли ежедневный учет объемов и тоннажа подаваемых хвостов и воды на хвостохранилище?</t>
  </si>
  <si>
    <t>В надлежащем ли состоянии содержатся наблюдательные скважины уровня и состава подземных вод вокруг хвостохранилища, и проводится ли мониторинг в соответствии с проектной (разрешительной) документацией?</t>
  </si>
  <si>
    <t>Мониторятся ли в соответствии с проектной (разрешительной) документацией сдвиги/смещения и/или проседания грунта?</t>
  </si>
  <si>
    <t>Соответствуют ли эксплуатационные параметры пруда хвостохранилища (увеличение поверхности зеркала пруда, минимально допустимая ширина пляжа, соотношение площадей пляжа/пруда, надводный борт между поверхностью пруда и гребнем дамбы) проектной (разрешительной) документации?</t>
  </si>
  <si>
    <t>Имеются ли признаки наличия хорошо функционирующей дренажной системы ниже по течению от хвостохранилища, и ее мониторинг соответствует проектной (разрешительной) документации?</t>
  </si>
  <si>
    <t>Имеются ли свидетельства ведения мониторинга, соответствующего разрешительной документации и руководству по эксплуатации хвостохранилища, с целью регулярного контроля уровня загрязнения воды, почвы и воздуха?</t>
  </si>
  <si>
    <t>Надежно ли защищены хвостохранилище и прилегающие объекты от проникновения третьих лиц и диких животных (т.е. в наличии имеются предупреждающие знаки/ограждения/охрана)?</t>
  </si>
  <si>
    <t xml:space="preserve"> ЧЕК-ЛИСТ по хвостохранилищам</t>
  </si>
  <si>
    <t>Вопросы группы 1 ("Визуальная проверка")</t>
  </si>
  <si>
    <t>нормальный = 1, 
критичный = 2</t>
  </si>
  <si>
    <t>с учетом весового фактора</t>
  </si>
  <si>
    <t>Только для вопросов, к которым применимо</t>
  </si>
  <si>
    <t>несовершенство проекта х-х</t>
  </si>
  <si>
    <t xml:space="preserve">несовершенство обслуживания </t>
  </si>
  <si>
    <t>эксплуатационная перегрузка</t>
  </si>
  <si>
    <t>экстремальная погода</t>
  </si>
  <si>
    <t>несоблюдение экологических требований</t>
  </si>
  <si>
    <t>несоблюдение требований безопасности</t>
  </si>
  <si>
    <t>Площадка хвостохранилища расположена вне зон/районов, подверженных воздействию неблагоприятных климатических факторов (наводнений, сильных ветров, экстремальных температур)</t>
  </si>
  <si>
    <t>Фактическое расположение элементов хвостохранилища соответствует разрешительной документации и проекту хвостохранилища</t>
  </si>
  <si>
    <t>Фактические компоненты инфраструктуры хвостохранилища (дороги, пруды, трубопроводы, сооружения защитной зоны и пр.) соответствуют разрешительной документации или проекту хвостохранилища</t>
  </si>
  <si>
    <t>Сооружения работают в соответствии с проектной документацией в части контроля за концентрациями опасных веществ в технологической воде, и оснащены системой оповещения в случае превышения концентрации (если применимо)</t>
  </si>
  <si>
    <t>Расположение системы трубопроводов и точек намывания хвостов соответствуют технологическим инструкциям</t>
  </si>
  <si>
    <t>Насосы возвратной воды и запорная арматура находятся в исправном рабочем состоянии и работают в защищенных насосных станциях</t>
  </si>
  <si>
    <t>Стыки системы трубопроводов не имеют дефектов, утечек или признаков физического износа</t>
  </si>
  <si>
    <t>Работоспособность дренажной системы проверяется регулярно (ежедневно / еженедельно…) в соответствии с планом мониторинга, прописанным в инструкции по эксплуатации хвостохранилища</t>
  </si>
  <si>
    <t>Имеется функционально интегрированная ситема контроля уровня воды в дамбе, которая работает в соответствии с проектной (разрешительно) документацией</t>
  </si>
  <si>
    <t>Хвостохранилище имеет исправно функционирующие и регулярно обслуживаемые ливневые канавы (сооружения), которые отводят весь поверхностный сток вокруг хвостохранилища в периоды сильных дождей или таяния снегов</t>
  </si>
  <si>
    <t>Хвостохранилище имеет функционирующие и регулярно обслуживаемые сооружения для аварийного сброса воды на случае превышения уровня воды, которые работают в соответствии с проектной (разрешительной) документацией</t>
  </si>
  <si>
    <t>Вредные/опасные вещества для водных экосистем удаляются/нейтрализуются из хвостов до нормативных показателей перед их размещением на хвостохранилище (если применимо)</t>
  </si>
  <si>
    <t>Имеются функционирующие и регулярно обслуживаемые ливнеприемные сооружения, которые выполняют свою функцию и указанны в проектной (разрешительной) документации</t>
  </si>
  <si>
    <t>Хвостохранилище и прилегающие объекты защищены на достаточном уровне от проникновения третьих лиц и диких животных (т.е. в наличии имеются предупреждающие знаки/ограждения/охрана)</t>
  </si>
  <si>
    <t>Имеются свидетельства ведения мониторинга, соответствующего разрешительной документации и руководству по эксплуатации хвостохранилища, с целью регулярного контроля уровня загрязнения воды, почвы и воздуха</t>
  </si>
  <si>
    <t>Наблюдательные скважины уровня и состава подземных вод вокруг хвостохранилища содержатся в надлежащем состоянии, и мониторинг проводится в соответствии с проектной (разрешительной) документацией</t>
  </si>
  <si>
    <t>Наблюдательные скважины уровня фреатической поверхности и порового давления в теле дамбы содержатся в рабочем состоянии, и мониторинг проводится в соответствии с проектной (разрешительной) документацией</t>
  </si>
  <si>
    <t>Сдвиги/смещения и/или проседания грунта мониторятся в соответствии с проектной (разрешительной) документацией</t>
  </si>
  <si>
    <t>Эксплуатационные параметры пруда хвостохранилища (увеличение поверхности зеркала пруда, минимально допустимая ширина пляжа, соотношение площадей пляжа/пруда, надводный борт между поверхностью пруда и гребнем дамбы) соответствуют проектной (разрешительной) документации</t>
  </si>
  <si>
    <t>Имеются признаки наличия хорошо функционирующей дренажной системы ниже по течению от хвостохранилища, и ее мониторинг соответствует проектной (разрешительной) документации</t>
  </si>
  <si>
    <t>Гребень дамбы и ее откосы находятся в нормальном состоянии и защищаются от эрозии профилактическими мероприятиями</t>
  </si>
  <si>
    <t>Тело дамб хвостохранилища не имеет признаков сдвигов, разрушения или неустойчивости</t>
  </si>
  <si>
    <t>На соединениях дамб хвостохранилища нет признаков сдвигов, разрушения или неустойчивости</t>
  </si>
  <si>
    <t>Угол уклона плотины соответствует долгосрочному пределу безопасности, согласно проектной документацией</t>
  </si>
  <si>
    <t>Угол уклона гребня плотины соответствует кратковременному или динамическому пределу безопасности, согласно проектной документации</t>
  </si>
  <si>
    <t>В теле дамбы четко прослеживается надлежащее распределение материалов в соответствии с требованиями к качеству строительных материалов согласно проекта хвостохранилища</t>
  </si>
  <si>
    <t>Ведется ежедневный учет объемов и тоннажа подаваемых хвостов и воды на хвостохранилище</t>
  </si>
  <si>
    <t>Отсутствуют признаки утечек, просачивания и проскоков через дамбу</t>
  </si>
  <si>
    <t>Имеется противо-пылевое или пыле-подавляющее покрытие поверхности карт (пляжей) хвостохранилища (если применимо)</t>
  </si>
  <si>
    <t>Общий итог</t>
  </si>
  <si>
    <t>Да</t>
  </si>
  <si>
    <t xml:space="preserve">нет </t>
  </si>
  <si>
    <t>См. Справочный документ НДТ</t>
  </si>
  <si>
    <t>С учетом веса вопроса</t>
  </si>
  <si>
    <t>Этап проектирования и строительства: получение</t>
  </si>
  <si>
    <t>1: нормальный, 2: критичный</t>
  </si>
  <si>
    <t>Выполнялась ли оценка рисков на основании инструкции по эксплуатации хвостохранилища?</t>
  </si>
  <si>
    <t>Охватывала ли первоначальная оценка риска всю территорию хвостохранилища и прилегающие территории (находящиеся в зоне потенциального воздействия)?</t>
  </si>
  <si>
    <t>Были ли включену в оценку сейсмические и геологические риски для хвостохранилища (например, просадка грунта или тектонические трещины)?</t>
  </si>
  <si>
    <t>Согласно оценке рисков, находятся ли охранные зоны источников подзменых вод вне зоны влияния хвостохранилища?</t>
  </si>
  <si>
    <t>Согласно оценке рисков, находятся ли населенные пункты вне зоны воздействия хвостохранилища?</t>
  </si>
  <si>
    <t>Учитывает ли ОВОС геохимический характер хвостов?</t>
  </si>
  <si>
    <t>Исключает ли проект хвостохранилища загрязнение почв прилегающих территорий хвостами либо технологической водой?</t>
  </si>
  <si>
    <t>Были ли оценены вроятные сценарии аварийных ситуаций для всех возможных компонентов хозяйства хвостохранилища?</t>
  </si>
  <si>
    <t>Были ли природные опасноснти и риски, свойственные для территории расположения хвостохранилища,что оценивались по разным вероятностным сценариям?</t>
  </si>
  <si>
    <t>Производится ли в хвостохранилище размещение либо временное хранение приоритетных веществ (согласно регуляторной политики страны)?</t>
  </si>
  <si>
    <t>Были ли оценены опасности, связанные с физико-механическими свойствами и характером размещаемого твердого материала (как транспортировка пульпы, разжижающие явления)?</t>
  </si>
  <si>
    <t>Исключают ли вероятность загрязнения почвы (диффузного или переносимого ветром) от хвостохранилища либо транспортных трубопроводов экспертная оценка инструкции по эксплуатации хвостохранилища или ОВОС?</t>
  </si>
  <si>
    <t>Основывалась ли оценка рисков на построении сценариев, учитывающих геологические опасности, а также опасности, возникающие из-за экстремальных погодных условий, согласно архивных случаев, происходивших на данной местности?</t>
  </si>
  <si>
    <t>Основывалась ли оценка рисков на построении сценариев, учитывающих вероятные аварийные ситуации на существующих выше по течению или соседних хвостовых хозяйствах и сооружениях?</t>
  </si>
  <si>
    <t>Основывалась ли оценка рисков на построении сценариев, учитывающих геотехнических условия существующих сооружений, относящихся к хозяйству хвостохранилища?</t>
  </si>
  <si>
    <t>Основывалась ли оценка рисков на построении сценариев, учитывающих несовершенство проекта, плохое техническое обслуживание и работу «на пределе возможностей»?</t>
  </si>
  <si>
    <t>Разработаны ли мероприятия по обеспечению безопасности для предотвращения возможных аварийных сценариев, описанных в вопросах 13-16?</t>
  </si>
  <si>
    <t>При описании сценариев учитывались ли данные об авариях и инцидентах на аналогичных хвостохранилищах?</t>
  </si>
  <si>
    <t>При разработке сценариев были ли идентифицированы и количественно оценены территории потенциального бедствия (населенные пункты, охраняемые природные территории и пр.)?</t>
  </si>
  <si>
    <t>Учитывалось ли потенциальное трансграничное воздействие при оценке рисков вероятных сценариев?</t>
  </si>
  <si>
    <t>Поводилась ли оценка вероятных сценариев возникновения аварий на основании собственных данных предприятия или общедоступных данных вместо экспертных заключений?</t>
  </si>
  <si>
    <t>Выполнена ли количественная оценка последствий развития сценариев для крупных аварий?</t>
  </si>
  <si>
    <t>При проектировании дамб и пруда-накопителя хвостохранилища учитывались ли геологические, гидрогеологические, гидрологические и геофизические условия?</t>
  </si>
  <si>
    <t>Учитывала ли местные условия (в частности, гранулометрический состав хвостов, минералогию и плотность пульпы, а также геологические и метеорологические факторы риска) выбранная технология наращивания дамбы?</t>
  </si>
  <si>
    <t>Ведется ли контроль загрязнения атмосферного воздуха при строительстве и эксплуатации хвостохранилища?</t>
  </si>
  <si>
    <t>Оценка воздействия на окружающую среду (ОВОС) и Планирование землепользования (ПЗ)</t>
  </si>
  <si>
    <t>Выполнялся ли ОВОС лицензированной организацией?</t>
  </si>
  <si>
    <t>Учитывалось ли мнение населения, проживающего на территории потенциального бедствия, в процессе принятии решения по выдаче разрешений на основании ОВОС?</t>
  </si>
  <si>
    <t>Привлекался ли независимый эксперт при экспертизе ОВОС компетентными органами?</t>
  </si>
  <si>
    <t>Находится ли планируемая площадка строительства хвостохранилища за пределами зон/территорий, подверженных негативному воздействию экстремальных погодных условий (наводнения, обильные осадки, сильный ветер, экстремальные температуры)?</t>
  </si>
  <si>
    <t>Находится ли планируемый участок строительства хвостохранилища за пределами территорий (включая буферные зоны), охраняемых национальным законодательством или законодательстовм ЕС природных заповедных территорий?</t>
  </si>
  <si>
    <t>Нет ли ниже по течению от хвостохранилища охраняемых (национальным законодательством или законодательством ЕС) территорий?</t>
  </si>
  <si>
    <t>Хвостохранилище находится за пределами территорий с особо-ценными сельскохозяйственными землями?</t>
  </si>
  <si>
    <t>Нет ли ниже по течению от хвостохранилища сельскохозяйственных земель, которые могут оказаться в зоне потенциального бедствия?</t>
  </si>
  <si>
    <t>Находятся ли объекты археологического и культурного наследия за пределами зоны потенциального воздействия хвостохранилища?</t>
  </si>
  <si>
    <t>Учитывает ли ОВОС кадастровые границы объектов инфраструктуры, расположенных ниже по течению?</t>
  </si>
  <si>
    <t>Учтена ли в ОВОС фоновая минерализация подземных вод (связанная с историческими либо планируемыми горными работами)?</t>
  </si>
  <si>
    <t>Учтена ли в ОВОС топография площадки расположения хвостохранилища?</t>
  </si>
  <si>
    <t>Учтены ли в ОВОС гидрогелологические изыскания на участке расположения хвостохранилища учтены в ОВОС?</t>
  </si>
  <si>
    <t>В процессе выбора площадки расположения хвостохранилища было ли  подтверждено отсутствие каких-либо негативных воздействий на окружающую среду при эксплуатации хвостохранилища?</t>
  </si>
  <si>
    <r>
      <t xml:space="preserve">Отражены ли риски в ОВОС от ошибок </t>
    </r>
    <r>
      <rPr>
        <sz val="10"/>
        <color theme="1"/>
        <rFont val="Arial"/>
        <family val="2"/>
        <charset val="204"/>
      </rPr>
      <t xml:space="preserve">в </t>
    </r>
    <r>
      <rPr>
        <sz val="10"/>
        <rFont val="Arial"/>
        <family val="2"/>
        <charset val="204"/>
      </rPr>
      <t>управлении водным балансом?</t>
    </r>
  </si>
  <si>
    <t>Включены ли в ОВОС специальные  мероприятия управлению хвостохранилищем на период штормовых явлений?</t>
  </si>
  <si>
    <t>Отражены ли в ОВОС вопросы закрытия хвостохранилища, связанные с послеэксплуатационным землепользованием, долгосрочной физической, геотехнической, геохимической и экологической устойчивостью?</t>
  </si>
  <si>
    <t>Исключает ли ОВОС токсичное и экотоксичное влияние хвостов на поверхностные воды за пределами территории хвостохранилища?</t>
  </si>
  <si>
    <t>Согласно периодических отчетов мониторинга грунтовых вод отсутствует ли химическое или физико-химическое влияния хвостохранилища на подземные воды?</t>
  </si>
  <si>
    <t>Согласно периодических отчетов мониторинга ближайших поверхностных водоемов отсутствуют ли признаки химического или физико-химического влияния хвостохранилища?</t>
  </si>
  <si>
    <t>Находится ли оцениваемый уровень загрязнения подземных вод и поверхностных водоемов ниже нормативных значений в течение всего жизненного цикла хвостохранилища?</t>
  </si>
  <si>
    <t>План ликвидации аварий</t>
  </si>
  <si>
    <t>Был ли подготовлены планы ликвидаций аварий до получения разрешения на строительство и эксплуатацию хвостохранилища?</t>
  </si>
  <si>
    <t>Были ли разработаны и приняты планы ликвидации аварий оператором хвостохранилища (внутренние планы) и компетентными органами (внешние планы) до начала эксплуатации хвостохранилища?</t>
  </si>
  <si>
    <t>Был ли разработан и ликвидирован внутренний план ликвидации аварий для всех этапах жизненного цикла хвостохранилища?</t>
  </si>
  <si>
    <t>Разработаны ли меры безопасности для снижения воздействия в случае аварий?</t>
  </si>
  <si>
    <t>Проведена ли оценка того, как предложенные меры безопасности снизят потенциальное воздействие/эффект на потенциальных потерпевших при аварии и какова эффективность этих мер?</t>
  </si>
  <si>
    <t>Была ли оценена вероятность осуществления базового сценария возникновения аварии с учетом предложенных превентивных действий и их эффективности?</t>
  </si>
  <si>
    <t>Проектная и разрешительная документация</t>
  </si>
  <si>
    <t>Разрабатывались ли план размещения, проектирование и строительство хвостохранилища, лицензированным  юридическим или физическим лицом, сертифицированным в соответствии с национальными законодательными, регуляторными норматми, включая нормы безопасности, которые действовали на период проектирования?</t>
  </si>
  <si>
    <t>Описаны ли в проектной документации соответствующие компетенции работников, выполнявших планирование, проектирование и строительство?</t>
  </si>
  <si>
    <t>Привлекались ли сертифицированные независимые эксперты при оценке проекта хвостохранилища компетентными органами?</t>
  </si>
  <si>
    <t>Было ли разработано руководство/инструкция по эксплуатации хвостохранилища, до начала строительства хвостохранилища и подана в пакете документов на получение разрешения?</t>
  </si>
  <si>
    <t>Включены и описаны ли в проектной документации все этапы жизненного цикла хвостохранилища (проектирование, строительство, эксплуатация, закрытие и рекультивация)?</t>
  </si>
  <si>
    <t>Были ли вовлечены местные органы власти территорий потенциального бедствия и их мнение принято во внимание, в процессе выдачи разрешения на строительство хвостохранилища?</t>
  </si>
  <si>
    <r>
      <t>В процессе выдачи разрешения на строительство хвостохранилища были ли вовлечены компетентные органы соседних стран (территорий распространения потенциального бедствия) и их мнение принято во внимание</t>
    </r>
    <r>
      <rPr>
        <sz val="10"/>
        <color theme="1"/>
        <rFont val="Arial"/>
        <family val="2"/>
        <charset val="204"/>
      </rPr>
      <t xml:space="preserve"> (если применимо)?</t>
    </r>
  </si>
  <si>
    <t>Содержит ли комплексную оценку рисков для всего жизненного цикла хвостохранилища, проектная документация, на основании которой даются разрешения?</t>
  </si>
  <si>
    <t>Принимали ли во внимание компетентные органы соответствющую оценку рисков при выдаче разрешения на строительство?</t>
  </si>
  <si>
    <t>Принимали ли во внимание компетентные органы соответствющую оценку рисков при выдаче разрешения на эксплуатацию?</t>
  </si>
  <si>
    <t>Содержаит ли проектная документация хвостохранилища раздел ОВОС, который утверждался до выдачи разрешения на строительство?</t>
  </si>
  <si>
    <t>Содержит ли проектная документация описание хвостовых материалов, включая их физико-химические свойства?</t>
  </si>
  <si>
    <t>Был ли разработан подробный план управления отходами хвостохранилища на этапе проектирования?</t>
  </si>
  <si>
    <t>Была ли одобрена и оценена инструкция по эксплуатации хвостохранилища и план управления отходами (если разрабатывался отдельно от инструкции по эксплуатации) до начала эксплуатации хвостохранилища?</t>
  </si>
  <si>
    <t>Учтены ли в проектной документации физические характеристики хвостов?</t>
  </si>
  <si>
    <t>Прилагается ли соответствующая картография к ОВОС?</t>
  </si>
  <si>
    <t>Обосновывает ли выбор безопасной технологии размещения хвостов (геотехнические параметры, фактор безопасности) проектная документация?</t>
  </si>
  <si>
    <t>Содержит ли проектная документация хвостохранилища перечень и классификацию токсичных и опасных веществ, а также опасных отходов, содержащихся в хвостохранилище?</t>
  </si>
  <si>
    <t>Исключает ли проект и условия эксплуатации хвостохранилища нежелательные реакции, которые могут возникнуть между различными компонентами материалов хвостов либо материалами хвостов и мембраной/противофильтрационных экранов (если применимо)?</t>
  </si>
  <si>
    <t>Исключает ли оценка риска затопления, опасность затопления хвостохранилища?</t>
  </si>
  <si>
    <t>Учитывалась ли  в проекте хвостохранилища система отвода ливневых стоков с хвостохранилища (если применимо)?</t>
  </si>
  <si>
    <t>Достаточная ли фильтрационная способность почвы под хвостохранилищем для предотвращения утечек загрязнениющих  веществ?</t>
  </si>
  <si>
    <t>Учитывались ли параметры хвостов (содержание воды в шламе, плотность пульпы, фракционный состав хвостов, фильтрационная способность) при проектировании пруда-накопителя?</t>
  </si>
  <si>
    <t>Учитывался ли аварийный сброс воды через шлюзовые каналы при проектировании дамбы и пруда-накопителя?</t>
  </si>
  <si>
    <t>Спроектированы ли аварийные шлюзовые каналы таким образом, чтобы это позволило недопустить затопления хвостохранилища на всех этапах строительства?</t>
  </si>
  <si>
    <t>На основании физических и механических данных хвостов рассчитана ли в проекте модель разрушения откоса дамбы за счет явления суффозии?</t>
  </si>
  <si>
    <t>Предусмотрены ли проектом дополнительные резервуары для поступления воды с аварийных шлюзов (если применимо)?</t>
  </si>
  <si>
    <t>Считается ли приемлемым коэффициент безопасности (FoS) для конкретной страны при расчете безопасности плотины?</t>
  </si>
  <si>
    <t>Оборудовано ли противофильтрационным экраном хвостохранилище (например, мембраной или плотным слоем глины с низкой водопроницаемостью) для предотвращения нежелательных утечек из хвостохранилища (если применимо)?</t>
  </si>
  <si>
    <t>Учитывались ли местные геологические, гидрологические и климатические условия при установлении порядка мониторинга?</t>
  </si>
  <si>
    <t>Этап проектирования и строительства: Строительство</t>
  </si>
  <si>
    <t>Подтверждают ли протоколы обследования, что угол откоса дабмы хвостохранилища соответствует минимальному долгосрочному показателю безопасности, который указан в проектной документации?</t>
  </si>
  <si>
    <t>Подтверждают ли протоколы обследования, что основание плотины соответствует требованиям прочности и устойчивости, которые указаны в проектной документации?</t>
  </si>
  <si>
    <t>Выполнена ли процедура строительства в соответствии с проектной документацией?</t>
  </si>
  <si>
    <t>Был ли снят перед строительством дамбы хвостохранилища плодородный слой почвы и находится ли на хранении/используется в соответствии с требованиями национального законодательства (если применимо)?</t>
  </si>
  <si>
    <t>Имеется ли официальный документ (разрешение контролирующих органов на начало размещения хвостов), подтверждающий, что строительство системы внутреннего дренажа хвостохранилища было завершено в соответствии с проектной (разрешительной) документацией?</t>
  </si>
  <si>
    <t>Имеется ли оценка качества строительства и до-пусковой отчет (либо идентичный документ) от компетентных органов перед началом этапа намывания хвостов?</t>
  </si>
  <si>
    <t>Работы по наращиванию дамб и контроль хвостов</t>
  </si>
  <si>
    <t>Имеются ли документы, подтверждающие, что намыв жидких хвостов производится контролируемо и в соответствии с инструкцией по эксплуатации хвостохранилища?</t>
  </si>
  <si>
    <t>Допускает ли проект хвостохранилища отдельное хранение некоторых опасных веществ и вредных соединений в соответствии с действующим законодательством (если применимо)?</t>
  </si>
  <si>
    <t>Подтверждают ли протоколы обследования, что факторы влияющие на эрозию дамбы мониторится и находятся в пределах параметров безопасности, определенных проектной документацией?</t>
  </si>
  <si>
    <t>Показывают ли анализы основных физико-механических свойств материалов дамбы соответствие плановым и проектным критериям безопасности?</t>
  </si>
  <si>
    <t>Включает ли проект хвостохранилища мероприятия по уменьшению пылеобразования с карт хвостохранилища в период его эксплуатации (если применимо)?</t>
  </si>
  <si>
    <t>Нейтрализуются ли до установленных нормативных показателей токсичные и опасные вещества перед размещением хвостов в хвостохранилище (если применимо)?</t>
  </si>
  <si>
    <t>Используются ли в процессе обогащения, технологическая вода и опасные вещества, что возвращаются в технологический цикл (если это технически возможно)?</t>
  </si>
  <si>
    <t>Природные ручьи располагаются либо переносятся за пределы защитной зоны хвостохранилища в период его эксплуатации?</t>
  </si>
  <si>
    <t>Подтверждают ли протоколы обследования, что системы очистки воды (сооружения для отставивания воды) способны поддерживать проектный водный баланс в нормальных условиях эксплуатации на каждом этапе строительства?</t>
  </si>
  <si>
    <t>Описывает ли инструкция по эксплуатации хвостохранилища процедуры предотвращения или снижения кислотного либо щелочного дренажа, а также сооружения для сбора и обработки образующихся кислых вод (если применимо)?</t>
  </si>
  <si>
    <t>Подтверждают ли эксплуатационные журналы, что загрязняющие воду вещества удаляются/нейтрализуются из нее перед подачей на либо из хвостохранилища (если применимо)?</t>
  </si>
  <si>
    <t>Подтверждают ли эксплуатационные журналы наличие мониторинга и эффективной обработки образований кислых водных растворов (если применимо)?</t>
  </si>
  <si>
    <t>Имеет ли станция нейтрализации как минимум двойной запас мощности для обработки фактического объема образующихся кислых вод (если применимо)?</t>
  </si>
  <si>
    <t>Защищена ли дамба от перенаполнения в случаях обильных осадков или наводнений?</t>
  </si>
  <si>
    <t>Подтверждают ли протоколы мониторинга/операционные журналы, что дренажные воды из хвостохранилища после окончательной очистки, соответствуют нормативным требованиям для поверхностных водоемов?</t>
  </si>
  <si>
    <t>Имеются ли соответствующие резервуары в надлежащем рабочем состоянии для сбора загрязненной дренажной воды?</t>
  </si>
  <si>
    <t>Оснащены ли противофильтрационными экранами для предотвращения утечек данные резервуары (если применимо)?</t>
  </si>
  <si>
    <t>Обеспечивается ли нормальная работа всего хозяйства хвостохранилища в случаях подьема уровня воды как при наводнениях 1:10 лет, 1:100 лет и 1:1000 лет?</t>
  </si>
  <si>
    <t>Был ли спроектирован самый нижний участок трубопровода выше максимального уровня затопления за последние 100 лет (или эквивалентного прогнозного уровня наводнения 1:100 лет)?</t>
  </si>
  <si>
    <t>Использовались ли данные о наводнениях за период последних 100-лет (исторические или прогнозные) в качестве оснований для расчета пропускной способности аварийного шлюза дамбы хвостохранилища?</t>
  </si>
  <si>
    <t>Определен ли срок эксплуатации для хвостохранилища?</t>
  </si>
  <si>
    <t>Есть ли подтверждение в эксплуатационных журналах, что проводилась проверка трубопроводов на герметичность и устойчивость к долгосрочным механическим, химическим, термическим и биологическим воздействиям?</t>
  </si>
  <si>
    <t>В рабочем ли состоянии оборудование, перекрывающее подачу хвостов в хвостохранилище в случае прорыва трубопровода?</t>
  </si>
  <si>
    <t>Имеется ли запасной трубопровод для подачи хвостов в хвостохранилище в случае аварии (если применимо)</t>
  </si>
  <si>
    <t>Обучение и персонал</t>
  </si>
  <si>
    <t>Описаны ли требования в инструкции по эксплуатации хвостохранилища по соответствующим компетенциям персонала, задействованного в работе на хвостохранилище?</t>
  </si>
  <si>
    <t>Имеет ли персонал, задействованный в работе на хвостохранилище, подтвержденную необходимую квалификацию для выполнения соответствующих задач на хвостохранилище, описанных в инструкции по эксплуатации?</t>
  </si>
  <si>
    <t>Имеется ли программа по регулярному обучению персонала?</t>
  </si>
  <si>
    <t>Регулярно ли проводятся обучающие мероприятия для персонала, задействованного в эксплуатации хвостохранилища?</t>
  </si>
  <si>
    <t>Регулярно ли проходит обучениеперсонала, согласно утвержденной программы?</t>
  </si>
  <si>
    <t>Задействованный в эксплуатации хвостохранилища персонал, регулярно ли подтверждает надлежащие навыки по соблюдению утвержденных процедур безопасной эксплуатации и управлении рисками (если применимо)?</t>
  </si>
  <si>
    <t>Задействованный в эксплуатации хвостохранилища персонал, регулярно ли подтверждает знания в области норм и правил управления безопасностью и экологической эффективностью (если применимо)?</t>
  </si>
  <si>
    <t>Задействованный в эксплуатации хвостохранилища персонал, имеет ли надлежащие навыки управления системами и инструментами на таких объектах (если применимо)?</t>
  </si>
  <si>
    <t>Задействованный в эксплуатации хвостохранилища персонал, имеет надлежащие навыки оценки эксплуатационной деятельности (если применимо)</t>
  </si>
  <si>
    <t>Персонал, задействованный в эксплуатации хвостохранилища, имеет надлежащие знания вопросов охраны окружающей среды (включая основы гидрологии) и охраны здоровья (если применимо)</t>
  </si>
  <si>
    <t>Персонал, задействованный в эксплуатации хвостохранилища, имеет надлежащие знания в вопросах контроля безопасности и экологии хвостохранилища (если применимо)</t>
  </si>
  <si>
    <t>Персонал, задействованный в эксплуатации хвостохранилища, имеет надлежащие знания в вопросах ликвидации аварий</t>
  </si>
  <si>
    <t>Персонал, задействованный в эксплуатации хвостохранилища, имеет надлежащие знания в отношении коммуникации и внутренней отчетности для руководства предприятия (если применимо)</t>
  </si>
  <si>
    <t>Персонал, задействованный в эксплуатации хвостохранилища, имеет ли надлежащие навыки публичных коммуникаций и взаимодействия с общественностью (если применимо)</t>
  </si>
  <si>
    <t>Включает ли программа регулярной подготовки персонала проверку полученных знаний?</t>
  </si>
  <si>
    <t>Проходит ли обучение персонала, задействованного в эксплуатации хвостохранилища, по процедурам ликвидации аварий?</t>
  </si>
  <si>
    <t>Принимает ли участие в обучении по ликвидации аварий местная общественность?</t>
  </si>
  <si>
    <t>Персонал, непосредственно работающий на площадке хвостохранилища, проходит ли адекватное обучение процедурам ликвидации аварийных ситуаций и подготовки отчетов об инцидентах?</t>
  </si>
  <si>
    <t>Организационное и корпоративное управление (обследования, документы, отчетность, обеспечение и контроль качества)</t>
  </si>
  <si>
    <t>Имеются ли карты с указанием расположения системы траспортировки хвостов (текущее положение и документы о предыдущих точках намыва)?</t>
  </si>
  <si>
    <t>Существует ли периодическая (квартальная либо ежегодная) процедура пересмотра инструкции по эксплуатации хвостохранилища и плана управления отходами по результатам внутренних или независимых обследований?</t>
  </si>
  <si>
    <t>Утверждены ли версии инструкций по эксплуатации и плана управления отходами, после пересмотров на основании внутренних или независимых обследований, согласованные с компетентными органами?</t>
  </si>
  <si>
    <t>Включает ли инструкция по эксплуатации хвостохранилища технические процедуры и технические характеристики транспортировки хвостов и системы накопления, с особым отражением вопросов безопасности и защиты окружающей среды?</t>
  </si>
  <si>
    <t>Содержит ли утвержденная инструкция по эксплуатации хвостохранилища процедуры отчетности о несоответствиях и авариях?</t>
  </si>
  <si>
    <t>Основываются ли какие-либо изменения в инструкции по эксплуатации на документально подтвержденных результатах работы хвостохранилища (если применимо)?</t>
  </si>
  <si>
    <t>Описывает ли мероприятия инструкция по эксплуатации хвостохранилища, которых необходимо придерживаться для соблюдения нормальных параметров эксплуатации (объем размещения хвостов, остаточная емкость и т.д.) во время значимых сезонных колебаний?</t>
  </si>
  <si>
    <t>Содержит ли эксплуатационный журнал записи об изменении рабочих параметров по причине значимых сезонных колебаний (если применимо)?</t>
  </si>
  <si>
    <t>Проверяется ли в соответствии с правилами эксплуатации и подтверждается ли документальными записями техническое состояние трубопроводов и насосов?</t>
  </si>
  <si>
    <t>Согласовано ли с компетентными органами система мониторинга с предписанными процедурами и частотой мониторинга для всех критических компонентов хвостохранилища?</t>
  </si>
  <si>
    <t>Ведутся ли протоколы мониторинга согласно порядка мониторинга?</t>
  </si>
  <si>
    <t>Используются ли данные мониторинга для текущей оценки опасностей и актуализации оценки рисков?</t>
  </si>
  <si>
    <t>Корректируется ли инструкция по эксплуатации и техническому обслуживанию на основании результатов мониторинга?</t>
  </si>
  <si>
    <t>Порядок мониторинга периодически актуализируется в зависимости от результатов мониторинга?</t>
  </si>
  <si>
    <t>Предоставляет ли оператор хвостохранилища отчеты местным органам управления, которые основываются на данных мониторинга?</t>
  </si>
  <si>
    <t>Содержит ли инструкция по эксплуатации хвостохранилища внутренний план действий на случай аварийной ситуации?</t>
  </si>
  <si>
    <t>Разработана ли политика предотвращения крупных аварий и Система управления безопасностью хвостохранилища (или эквивалентные документы), а также регулярно ли пересматривается?</t>
  </si>
  <si>
    <t>Разработаны и задокументированы ли процедуры пересмотра, проверки и принятия ПЛА в случае возникновения аварий либо чрезвычайной ситуации на хвостохранилище либо на других аналогичных объектах?</t>
  </si>
  <si>
    <t>Разработаны и задокументированы ли процедуры пересмотра, проверки и принятия ПЛА в случае замены компании ликвидатора чрезвычайной ситуации либо руководящего персонала компании ликвидатора?</t>
  </si>
  <si>
    <t>Разработаны и задокументированы ли процедуры пересмотра, проверки и принятия ПЛА в случае приобретения новых технических знаний или выявления новых рисков на хвостохранилище?</t>
  </si>
  <si>
    <t>Разработаны и задокументированы ли процедуры пересмотра, проверки и принятия ПЛА с в связи с изменением условий эксплуатации, ошибок управления, выявленнием технических проблем, модернизацией оборудования или в связи со стихийными бедствиями, которые создают угрозу переполнения хвостохранилища?</t>
  </si>
  <si>
    <t>Разработаны и задокументированы ли процедуры пересмотра, проверки и принятия ПЛА с установленной периодичностью как прописано в самих планах ликвидации аварий?</t>
  </si>
  <si>
    <t>Имеется ли сокращенная или электронная версия ПЛА в легкой доступности на случай возникновения чрезвычайной ситуации?</t>
  </si>
  <si>
    <t>Включает ли ПЛА в себя оценку сценария затопления в нижнем бьефе из-за наводнений, разрушения дамбы или ситуации в верхнем бьефе в результате селей либо сильных паводков?</t>
  </si>
  <si>
    <t>Включает ли ПЛА в себя сценарий разрушения дамб по принципу "домино", связанных с последовательным возникновением аварий на каскаде дамб (если применимо)?</t>
  </si>
  <si>
    <t>Прописаны ли в  документе рамки и цели плана ликвидации аварий?</t>
  </si>
  <si>
    <t>Прописана ли в ПЛА контактная информация и ответственность каждого сотрудника предприятия по реагированию на чрезвычайные ситуации (цепочка ответственности, полномочия для выполнения необходимых действий)?</t>
  </si>
  <si>
    <t>Включает ли ПЛА оценку сценариев аварийных ситуаций, риски, территории потенциального бедствия, а также процедуры и физические ресурсы по ликвидации аварий?</t>
  </si>
  <si>
    <t>Установлен ли в ПЛА порядок коммуникации и процедура уведомления персонала хвостохранилища?</t>
  </si>
  <si>
    <t>Приводится ли в ПЛА список технических средств и ресурсов необходимых для быстрого реагирования на аварийную ситуацию, их доступность, местонахождение и техническое состояние?</t>
  </si>
  <si>
    <t>Прописаны ли в ПЛА процедуры реагирования по каждому определенному сценарию возникновения аварийных ситуаций?</t>
  </si>
  <si>
    <t>Приоритезированы ли в ПЛА действия по предотвращению и обеспечению готовности с целью исключения возникновения аварийных ситуаций?</t>
  </si>
  <si>
    <t>Приоритезированы ли в ПЛА дейсвтвия по ликвидации последствий аварийных ситуаций с целью мимизации последствий и исключения возможного усугубления ситуации?</t>
  </si>
  <si>
    <t>Включает ли ПЛА процедуры по восстановлению пострадавших территорий после ликвидации аварии?</t>
  </si>
  <si>
    <t>Учитывает ли внутренний план ликвидации аварий специфику предприятия и разработан для каждого конкретного сценария, прописанного в оценке опасностей и рисков?</t>
  </si>
  <si>
    <t>Содержит ли внутренний ПЛА расчет единиц технических средств и строительных материалов необходимых для обращения с опасными утечками и выполенения аварийно-восстановительных работ на хвостохранилище?</t>
  </si>
  <si>
    <t>Предусматривает ли внутренний ПЛА меры по уборке утечки любого материала из хвостохранилища?</t>
  </si>
  <si>
    <t>Прописаны ли в ПЛА порядки уведомления ключевого персонала предприятия, представителей местной власти, аварийных служб и населения, а также разработаны ли для всех вариантов разрушения дамбы хвостохранилища?</t>
  </si>
  <si>
    <t>Установлен ли порядок взаимодействия с внешними аварийными службами в рамках выполнения внутреннего ПЛА?</t>
  </si>
  <si>
    <t>Обеспечивает и готов ли оператор хвостохранилища к немедленному оповещению в случае возникновения критических параметров работы хвостохранилища, которые установлены в инструкции по эксплуатации хвостохранилища?</t>
  </si>
  <si>
    <t>Достаточно ли имеет оператор хвостохранилища персонала для реагирования на аварийные ситуации и для ликвидации последствий?</t>
  </si>
  <si>
    <t>Мониторинг инфраструктурных аспектов и процессов</t>
  </si>
  <si>
    <t>Оборудована ли система мониторинга  автоматизированными станциями мониторинга?</t>
  </si>
  <si>
    <t>Производится ли мониторинг сейсмической активности на хвостохранилище с учетом его расположения в сейсмозоне со средне-высокой активностью (если применимо?</t>
  </si>
  <si>
    <t>Регулярно ли проводится проверка эрозионных явлений на дамбе хвостохранилища согласно с документацией по эксплуатации хвостохранилища?</t>
  </si>
  <si>
    <t>Включает ли в себя порядок мониторинга наблюдения за геометрическими параметрами насыпи плотины (высота, длина, угол откоса, минимальная высота гребня)?</t>
  </si>
  <si>
    <t>Включает ли в себя порядок мониторинга наблюдение за параметрами повреждения насыпи (признаками просачивания, усадкой, подвижностью поверхностей, трещинами, эрозией, повреждениями от жизнедеятельности животных и пр.)?</t>
  </si>
  <si>
    <t>Производится ли регулярный мониторинг геотехнических изменений, как например, выветривание и морфологические изменения материалов на хвостохранилище, а также износ геотекстиля и геомембран, с целью поддержания долгосрочной устойчивости конструктивных элементов хвостохранилища и его целостности?</t>
  </si>
  <si>
    <t>Контролируется ли процесс наращивания дамбы, и отслеживается ли эксплуатация хвостохранилища и технические параметры (фракционный состав хвостов, угол внешнего откоса), которые установлены в инструкции по эксплуатации?</t>
  </si>
  <si>
    <t>Описывает ли порядок мониторинга процедуры, связанные с характеристиками жидких хвостов (объем, фракционный состав хвостов, содержание воды, плотность и т.п.) в точках намыва?</t>
  </si>
  <si>
    <t>Описывает ли порядок мониторинга процедуры технического обслуживания насосов обратной воды и системы трубопроводов?</t>
  </si>
  <si>
    <t>Описывает ли порядок мониторинга процедуры технического обслуживания систем обезвоживания?</t>
  </si>
  <si>
    <t>Позволяет ли система мониторинга обнаруживать утечки опасных веществ из трубопроводов в режиме реального времени?</t>
  </si>
  <si>
    <t>Подтверждают ли эксплуатационные журналы, что дренажная система работает в соответствии с инструкцией по эксплуатации хвостохранилища?</t>
  </si>
  <si>
    <t>Мониторинг аспектов окружающей среды</t>
  </si>
  <si>
    <t>Описывает ли порядок мониторинга процедуру контроля за выбросами пыли?</t>
  </si>
  <si>
    <t>Предотвращается/исключается ли попадание загрязненных грунтовых вод в поверхностные водные объекты через подземный сток?</t>
  </si>
  <si>
    <t>Подтверждают ли эксплуатационные журналы, что обработанная кислота или загрязненная дренажная вода соответствует условиям разрешения (если применимо)?</t>
  </si>
  <si>
    <t>Соблюдаются ли правила безопасности при отведении дренажной воды согласно инструкции по эксплуатации?</t>
  </si>
  <si>
    <t>Описывает ли порядок мониторинга процедуры определения качества возвратной воды?</t>
  </si>
  <si>
    <t>Описывает ли порядок мониторинга процедуры определением качества и количества утечек либо дренажей?</t>
  </si>
  <si>
    <t>Описывает ли порядок мониторинга процедуры определения качества воды поверхностных водоемов ниже по течению, которые находятся в зоне влияния хвостохранилища?</t>
  </si>
  <si>
    <t>Описывает ли порядок мониторинга процедуры контроля уровня фреатической поверхности дамбы и пляжей хвостохранилища?</t>
  </si>
  <si>
    <t>Описывает ли порядок мониторинга процедуры определения остаточной емкости?</t>
  </si>
  <si>
    <t>Описывает ли порядок мониторинга процедуры расчета уровня наращивания карт хвостохранилища?</t>
  </si>
  <si>
    <t>Описывает ли порядок мониторинга процедуры определения уровня и химического состава подземных вод?</t>
  </si>
  <si>
    <t>Содержат ли эксплуатационные журналы  данные о химическом составе дренажных вод?</t>
  </si>
  <si>
    <t>Мониторится ли объем сбрасываемых токсичных опасных веществ и вредных соединений содержащихся в хвостах?</t>
  </si>
  <si>
    <t>Этап закрытия и обслуживания: Лицензирование</t>
  </si>
  <si>
    <t>Имеется ли план закрытия и рекультивации хвостохранилища, который соответствует требованиям национального законодательства и утвержденный соответствующими компетентными органами?</t>
  </si>
  <si>
    <t>Определены ли критерии завершения эксплуатации хвостохранилища, установленные в соответствии с национальным законодательством или законодательством ЕС?</t>
  </si>
  <si>
    <t>Планируется ли использовать хвостовые материалы для последующей переработки?</t>
  </si>
  <si>
    <t>Обеспечивается ли послеэксплуатационное землепользование, долгосрочная физическая, геотехническая и биологическая стабильность, а также восстановление экосистемы согласно плану по рекультивации участка  (если применимо)?</t>
  </si>
  <si>
    <t xml:space="preserve">Включает ли план закрытия оценку рисков связанных с закрытием и технической рекультивацией хвостохранилища (если применимо) </t>
  </si>
  <si>
    <t>Учтывались ли особенности местного рельефа (геологические, гидрологические, морфологические) при определении мероприятий по закрытию хвостохранилища?</t>
  </si>
  <si>
    <t>Рассмотрены и определены ли мероприятия по обеспечению долгосрочной устойчивости физических, геотехнических и биологических параметров участка после закрытия хвостохранилища?</t>
  </si>
  <si>
    <t xml:space="preserve">Разработаны и документально прописаны ли мероприятия по восстановлению экосистемы после закрытия хвостохранилища? </t>
  </si>
  <si>
    <t>Имеется ли план мероприятий технической рекультивации хвостохранилища и озеленения?</t>
  </si>
  <si>
    <t>Разработаны и документально прописаны ли экономически целесообразные мероприятия по уменьшению долгосрочного воздействия хвостохранилища на окружающую среду?</t>
  </si>
  <si>
    <t>Планируется ли нанесение плодородного почвенного слоя по всей поверхности после технической рекультивации хвостохранилища?</t>
  </si>
  <si>
    <t>Включает ли в себя процедуры мониторинга планы закрытия и технической рекультивации хвостохранилища?</t>
  </si>
  <si>
    <t>Этап закрытия и обслуживания: Закрытие</t>
  </si>
  <si>
    <t>Организационное и корпоративное управление (обследования, документы и отчетность)</t>
  </si>
  <si>
    <t>Соответствуют ли нормативным параметрам результаты обследования закрытия хвостохранилища (если применимо)?</t>
  </si>
  <si>
    <t>Проверялись ли параметры физической устойчивости хвостохранилища в процессе закрытия (если применимо)?</t>
  </si>
  <si>
    <t>Проверялись ли параметры химической устойчивости хвостохранилища в процессе закрытия  (если применимо)?</t>
  </si>
  <si>
    <t>Выполнен ли план биологической рекультивации и озеленения хвостохранилища (если применимо)?</t>
  </si>
  <si>
    <t>Этап закрытия и обслуживания: мониторинг и обслуживание</t>
  </si>
  <si>
    <t xml:space="preserve">Мониторинг аспектов инфраструктуры и процессов </t>
  </si>
  <si>
    <t>Учитывается ли коэффициент безопасности (FoS), установленный действующим законодательством, во всех расчетах по этапу закрытия и последующего мониторинга?</t>
  </si>
  <si>
    <t>Проводится ли мониторинг физической и механической устойчивости после технической рекультивации хвостохранилища (если применимо)?</t>
  </si>
  <si>
    <t>Проводился ли мониторинг окружающей среды во время технической рекультивации хвостохранилища и продолжается ли вестись после ее завершения (если применимо)?</t>
  </si>
  <si>
    <t>Продолжает ли вестись мониторинг химической устойчивости после технической рекультивации хвостохранилища (если применимо)?</t>
  </si>
  <si>
    <t>Разработан ли внутренней план обследования хвостохранилища после его закрытия?</t>
  </si>
  <si>
    <t>Имеется ли персонал, который отвечает за контроль/мониторинг выведенного из эксплуатации/рекультивированного хвостохранилища?</t>
  </si>
  <si>
    <t>Соответствуют ли данные результатов обследования хвостохранилища после технической рекультивации нормативным параметрам (если применимо)?</t>
  </si>
  <si>
    <t>Соответствует ли динамика восстановления окружающей среды в процессе и после технической рекультивации ожидаемым параметрам (если применимо)?</t>
  </si>
  <si>
    <t>Проект хвостохранилища не проходил слушаний ни с местными органами власти ни с общественностью</t>
  </si>
  <si>
    <t>Во время проектирования дамбы и пруда-отстойника не были учтены местные условия и экстремальные погодные явления</t>
  </si>
  <si>
    <t>В сценариях аварий учтено влияние соседних хвостохранилищ</t>
  </si>
  <si>
    <t>Не все опасные материалы идентифицированы</t>
  </si>
  <si>
    <t xml:space="preserve">Опасные вещества, включая кислые хвосты, не проходят нейтрализацию либо изоляцию перед их размещением </t>
  </si>
  <si>
    <t>Характеристики грунтов площадки размещения хвостохранилища и характеристики грунтов, использованных в строительстве хвостохранилища, не были исследованы или учтены</t>
  </si>
  <si>
    <t>Неполная проектная документация по системе трубопроводов</t>
  </si>
  <si>
    <t>Процеcc строительства не ведется/не велся должным образом</t>
  </si>
  <si>
    <t>Плодородный слой почвы не был снят и не хранится на объекте должным образом</t>
  </si>
  <si>
    <t>Инструкция по эксплуатации хвостохранилища неполная либо своевременно не пересматривается</t>
  </si>
  <si>
    <t>У компании слабая система обеспечения качества</t>
  </si>
  <si>
    <t>Система транспортировки хвостов, включая трубопроводы, не соответствуют требованиям безопасности</t>
  </si>
  <si>
    <t>Параметры дамбы недостаточны для удержания хвостов</t>
  </si>
  <si>
    <t>Дренажные сооружения не соответствуют эксплуатационным условиям или требованиям</t>
  </si>
  <si>
    <t>Не обеспечена надлежащая безопасность хвостохранилища</t>
  </si>
  <si>
    <t>Персонал хвостохранилища не имеет надлежащей квалификации и навыков</t>
  </si>
  <si>
    <t>Не разработана стратегия предупреждения аварий</t>
  </si>
  <si>
    <t>Не разработаны и не задокументированы мероприятия по обеспечению безопасности, предотвращающие чрезвычайные ситуации и аварии</t>
  </si>
  <si>
    <t>Планы ликвидации аварий не разработаны в полном объеме, не согласованы и не пересматриваются</t>
  </si>
  <si>
    <t>Недостаточная подготовка к реагированию на аварийные ситуации</t>
  </si>
  <si>
    <t>План вывода хвостохранилища из эксплуатации отсутствует или недостаточный</t>
  </si>
  <si>
    <t>Не проверена устойчивость хвостохранилища во время вывода из эксплуатации</t>
  </si>
  <si>
    <t>Не обеспечена долгосрочная устойчивость хвостохранилища после вывода из эксплуатации</t>
  </si>
  <si>
    <t>Планы по биологической рекультивации и озеленению отсутствуют, недостаточно разработаны или не завершены</t>
  </si>
  <si>
    <t>Не применяются защитные меры по минимизации последствий влияния хвостохранилища после его вывода из эксплуатации</t>
  </si>
  <si>
    <t>Хвостохранилище заброшено и не обслуживается надлежащим образом</t>
  </si>
  <si>
    <t xml:space="preserve">
Характеристика отходов добычи полезных ископаемых
</t>
  </si>
  <si>
    <t>Участок размещения отходов добычи и варианты обращения с ними</t>
  </si>
  <si>
    <t>Оценка экологических рисков и влияния</t>
  </si>
  <si>
    <t>Предотвращение образования твердых отходов добычи полезных ископаемых</t>
  </si>
  <si>
    <t>Снижение образования неинертных и опасных отходов добычи полезных ископаемых</t>
  </si>
  <si>
    <t>Снижение размещаемых объемов отходов добычи полезных ископаемых</t>
  </si>
  <si>
    <t>Утилизация отходов добычи полезных ископаемых</t>
  </si>
  <si>
    <t>Проект вывода из эксплуатации</t>
  </si>
  <si>
    <t>Размещение отходов добычи полезных ископаемых на поверхности (включая ХОД - хранилища отходов добычи)</t>
  </si>
  <si>
    <t>Выбор материалов для строительства дамбы/плотины</t>
  </si>
  <si>
    <t>Технологии строительства дамбы/плотины</t>
  </si>
  <si>
    <t>Анализ баланса воды</t>
  </si>
  <si>
    <t>Моделирование наводнений</t>
  </si>
  <si>
    <t>Управление избыточной водой, удаление избыточной воды из чаши хвостохранилища</t>
  </si>
  <si>
    <r>
      <t>У</t>
    </r>
    <r>
      <rPr>
        <sz val="10"/>
        <color theme="1"/>
        <rFont val="Arial"/>
        <family val="2"/>
      </rPr>
      <t>правление избыточной водой, пляжи карт хвостохранилища</t>
    </r>
  </si>
  <si>
    <t>Управление избыточной водой; Аварийный сброс</t>
  </si>
  <si>
    <t>Управление избыточной водой; Надводный борт</t>
  </si>
  <si>
    <t>Управление избыточной водой; Удаление избыточной воды</t>
  </si>
  <si>
    <t>Дренажные системы</t>
  </si>
  <si>
    <t>Геотехнический анализ площадки размещения отходов добычи полезных ископаемых (в т.ч. ХОД)</t>
  </si>
  <si>
    <t>Контроль твердых/жидких отходов добычи полезных ископаемых</t>
  </si>
  <si>
    <t>Уплотнение, твердение и дальнейшее размещение отходов добычи полезных ископаемых</t>
  </si>
  <si>
    <t>Предотвращение или минимизация утечек загрязняющих веществ</t>
  </si>
  <si>
    <t>Предотвращение или минимизация дренажа кислых пород</t>
  </si>
  <si>
    <t>Снижение концентрации цианида в прудах-отстойниках</t>
  </si>
  <si>
    <t>Мониторинг дренажей в почву и грунтовые воды</t>
  </si>
  <si>
    <t xml:space="preserve">Предотвращение или минимизация образования вод загрязненных отходами добычи полезных ископаемых ВЗОД </t>
  </si>
  <si>
    <t>Дренаж вод, загрязненных отходами добычи полезных ископаемых (ВЗОД)</t>
  </si>
  <si>
    <t>Удаление растворенных веществ; осветление</t>
  </si>
  <si>
    <t>Нейтрализация вод, загрязненных отходами добычи полезных ископаемых (ВЗОД) перед отведением: физическая очистка</t>
  </si>
  <si>
    <t>Мониторинг сбросов в поверхностные водоемы</t>
  </si>
  <si>
    <t>Предотвращение или уменьшение образования пыли на открытых поверхностях отходов добычи полезных ископаемых</t>
  </si>
  <si>
    <t>ЧЕК-ЛИСТ ПО ХВОСТОХРАНИЛИЩАМ</t>
  </si>
  <si>
    <t>КАТАЛОГ МЕРОПРИЯТИЙ</t>
  </si>
  <si>
    <t>Предлагаемые мероприятия</t>
  </si>
  <si>
    <t>1A.    Выполнить корректировку проектной документации аккредитованной организацией</t>
  </si>
  <si>
    <t>1B.    Выполнить корректировку проектной документации с привлечением аккредитованного и квалифицированного персонала</t>
  </si>
  <si>
    <t>1C.    Начать взаимодействие с компетентными органами по экспертизе проектной документации</t>
  </si>
  <si>
    <t>1D.    Разработать либо дополнить проектную документацию в соответствии с законодательными требованиями</t>
  </si>
  <si>
    <t>1E.    Подготовить детальную карту площадки хвостохранилища и окружающей территории</t>
  </si>
  <si>
    <t>1F.    Выполнить экспертизу плана эксплуатации хвостохранилища и плана обращения с отходами, а затем подать их на утверждение</t>
  </si>
  <si>
    <t>1G.    Удостовериться, что стратегия управления рисками включает экологические и технические аспекты</t>
  </si>
  <si>
    <t>1I.      Ознакомиться со случаями аварий на подобных объектах</t>
  </si>
  <si>
    <t>1H.    Продемонстрировать, что объект оснащен средствами противодействиям любым потенциальным рискам</t>
  </si>
  <si>
    <t>1K.    Идентифицировать все возможные угрозы не только на период эксплуатации, но и после вывода из эксплуатации</t>
  </si>
  <si>
    <t>2A.    Начать взаимодействие с компетентными органами по вопросам предоставления экологической информации потенциально заинтересованной общественности</t>
  </si>
  <si>
    <t>2B.    Ознакомить местное население и общественные организации с сутью проекта хвостохранилища и получить от них обратную связь/согласование</t>
  </si>
  <si>
    <t>2C.    Начать взаимодействие с компетентными органами по вопросу вовлечения заинтересованной общественности в процедуру выдачи разрешений</t>
  </si>
  <si>
    <t>2D.    Начать взаимодействие с компетентными органами по вопросу вовлечения заинтересованной общественности в тренинги по реагированию на аварийные ситуации</t>
  </si>
  <si>
    <t>3B.    Оценить риск загрязнения поверхностных водоемов</t>
  </si>
  <si>
    <t xml:space="preserve">3C.    Оценить риск загрязнения почв вокруг хвостохранилища </t>
  </si>
  <si>
    <t>3D.    Оценить риск загрязнения воздушного бассейна</t>
  </si>
  <si>
    <t>3E.    Изучить целесообразность применения противофильтрационных экранов, геотекстиля и верхнего защитного покрытия</t>
  </si>
  <si>
    <t>3G.    Установить противофильтрационные экраны с защитным покрытием</t>
  </si>
  <si>
    <t>3H.    Проверить, насколько пруд-накопитель и другие внутренние сооружения хвостохранилища соответствуют общей проектной нагрузке на плотину</t>
  </si>
  <si>
    <t>4A.    Изучить возможные сценарии аварий и их последствия</t>
  </si>
  <si>
    <t>4C.    Оценить возможные антропогенные риски хвостохранилища</t>
  </si>
  <si>
    <t>4E.    Анализ рисков должен учитывать, что материалы, а также внешние условия (включая экстремальные гидрологические или сейсмические явления) могут мениться в течение срока эксплуатации</t>
  </si>
  <si>
    <t>4F.    Удостовериться в том, что стратегия управления рисками основывается на глубоком анализе тяжести всех выявленных рисков</t>
  </si>
  <si>
    <t>4G.    Выполнить геохимические исследования для определения любых вредных либо опасных веществ или потенциального получения кислоты</t>
  </si>
  <si>
    <t>4H.    Удостовериться в том, что устойчивость, гидрологические и сейсмологические исследования проекта являются достаточными для каждого этапа наращивания дамбы</t>
  </si>
  <si>
    <t>6B.    Оценить (повторно оценить) устойчивость дамбы и пруда-отстойника с учетом свойств хвостов, использованных строительных материалов, соответствующего коэффициента безопасности и местных условий</t>
  </si>
  <si>
    <t>6C.    Пересмотреть проект дамбы и пруда-отстойника</t>
  </si>
  <si>
    <t>6D.    Создать дополнительные резервуары для приемки осадков и паводков</t>
  </si>
  <si>
    <t xml:space="preserve">6E.    Удостовериться, что проект шлюза позволяет безопасно пропускать либо удерживать воду в хвостохранилище на всех этапах строительства </t>
  </si>
  <si>
    <t>6F.    Проверить/удостовериться, что проект внутренней системы управления дренажем учитывает объемы дренажа на всех этапах размещения хвостов</t>
  </si>
  <si>
    <t>7A.    Оценить воздействие соседних хвостохранилищ, других опасных объектов, расположенных возле места расположения хвостохранилища и/или возможные трансграничные воздействия</t>
  </si>
  <si>
    <t>7B.    Завершить детальные изыскания на участке и прежние изыскания по старым подземным выработкам, которые позволят заложить рациональные мероприятия по стабилизации</t>
  </si>
  <si>
    <t>8A.     Идентифицировать опасные вещества и соединения, хранящиеся в хвостохранилище</t>
  </si>
  <si>
    <t>8B.     Определить основные условия для оценки совместного хранения опасных веществ</t>
  </si>
  <si>
    <t>8C.     Разработать или изменить проект хранилища для опасных веществ и соединений</t>
  </si>
  <si>
    <t>9A.     Исследовать технические возможности нейтрализации (изоляции) опасных веществ перед их размещением в хвостохранилище</t>
  </si>
  <si>
    <t>10B.    Оценить устойчивость конструктивных элементов хвостохранилища, принимая во внимание характеристики грунтов на площадке размещения и соответствующий коэффициент безопасности</t>
  </si>
  <si>
    <t>10C.    Оценить выполнимость мероприятий по стабилизации/укреплению дамбы</t>
  </si>
  <si>
    <t>10D.    Выполнить детальное обследование площадки хвостохранилища, а также лабораторные исследования строительных материалов в рамках с текущего контроля качества</t>
  </si>
  <si>
    <t>10E.    Выполнить исследование строительных материалов дамбы для оценки устойчивости, а также определить технические параметры дамбы, достигающие превышения минимального порога международного и национального коэффициента безопасности</t>
  </si>
  <si>
    <t>10F.    Выполнить геотехническую классификацию материала хвостохранилища для определения краткосрочных и долгосрочных физических характеристик</t>
  </si>
  <si>
    <t>10G.   Выполнить оценку потенциала долгосрочного геотехнического и геохимического разложения хвостовых материалов, размещенных в хранилище или используемых для вымащивания емкостей под отходы</t>
  </si>
  <si>
    <t>10H.    Удостовериться, что соответствующий коэффициент безопасности и контроль качества строительных материалов чаши хвостохранилища обеспечивают внутреннюю фильтрацию</t>
  </si>
  <si>
    <t>10J.    Удостовериться, что необходимые защитные зоны подготовлены к риску неконтролируемых утечек с учетом разложения материалов, вызванного физическими либо геохимическими факторами.</t>
  </si>
  <si>
    <t>11A.    Разработать либо скорректировать проект по размещению и прокладке системы трубопроводов</t>
  </si>
  <si>
    <t>12A.    Обеспечить на объекте проверку соблюдения требований и параметров безопасности на этапе строительства</t>
  </si>
  <si>
    <t>12B.    Включить информацию о процессе строительства в проектную документацию</t>
  </si>
  <si>
    <t>12C.    Изучить целесообразность изменения проектных решений по дамбе и пруду-отстойнику хвостохранилища</t>
  </si>
  <si>
    <t>12D.    Внести коррективы в проект дамбы с целью устранения несоответствий</t>
  </si>
  <si>
    <t>12E.    Подготовить хвостохранилище к эксплуатации в соответствии с требованиями международного или национального законодательства</t>
  </si>
  <si>
    <t>13A.     Изучить возможности снятия плодородного слоя для последующей рекультивации</t>
  </si>
  <si>
    <t>13B.     Выделить и оборудовать площадку под хранение снятого плодородного слоя почвы для последующей рекультивации</t>
  </si>
  <si>
    <t>14A.     Изучить возможности нанесения внешнего покрытия поверхностей хвостохранилища для снижения пыления</t>
  </si>
  <si>
    <t>14B.     Изучить возможности установки защитного экрана дна для предотвращения фильтрации загрязняющих веществ в подземные воды</t>
  </si>
  <si>
    <t xml:space="preserve">14C.    В случае целесообразности нанести/установить внешнее покрытие </t>
  </si>
  <si>
    <t>14D.     В случае целесообразности установить противофильтрационный экран дна хвостохранилища</t>
  </si>
  <si>
    <t>15A.    Разработать/пересмотреть инструкцию по эксплуатации хвостохранилища в соответствии с законодательными требованиями</t>
  </si>
  <si>
    <t>15B.    Проверить содержание инструкции по эксплуатации хвостохранилища</t>
  </si>
  <si>
    <t>15C.    Провести экспертизу инструкции по эксплуатации хвостохранилища и плана управления отходами, и утвердить их в соответствующих инстанциях</t>
  </si>
  <si>
    <t>15D.    Актуализировать/откорректировать инстукцию по эксплуатации хвостохранилища в соответствии с процедурами контроля дренажей кислых шахтных вод</t>
  </si>
  <si>
    <t>15E.    Выполнить текущий анализ рисков посредством обследования и мониторинга объекта</t>
  </si>
  <si>
    <t>15F.    Удостовериться, что основания для оценки рисков проекта периодически пересматриваются, верифицируются и актуализируются</t>
  </si>
  <si>
    <t>15G.    Систематически применять политику и процедуры управления для идентификации, оценки, контроля, снижения влияния и мониторинга рисков в течении всего жизненного цикла проекта</t>
  </si>
  <si>
    <t>15H.    Периодически пересматривать план ликвидации аварий и план закрытия хвостохранилища</t>
  </si>
  <si>
    <t>15I.      Заказывать ежегодный независимый анализ, изучение и заключение об инструкции по эксплуатации</t>
  </si>
  <si>
    <t>15J.    Заказывать независимый анализ управления рисками и аудиторский отчет от сертифицированной организации</t>
  </si>
  <si>
    <t>16B.    Изменить локации участков хранения опасных материалов</t>
  </si>
  <si>
    <t>16C.    Создать мощности (емкости) для совместного хранения опасных материалов, оборудованные дополнительными изолирующими перегородками</t>
  </si>
  <si>
    <t>17B.    Рассмотреть применимость технологий нейтрализации для хвостовых материалов</t>
  </si>
  <si>
    <t>17C.    Создать резервуары для хранения щелочей и других нейтрализующих реагентов или увеличить емкость существующих хранилищ</t>
  </si>
  <si>
    <t>17D.    Установить и ввести в эксплуатацию оборудование для нейтрализации кислых (опасных для воды) растворов и материалов с помощью щелочных расстворов до размещения их в хвостохранилище</t>
  </si>
  <si>
    <t>18A.    Провести гидроиспытание специальных элементов системы трубопроводов (тройники, насадки), включая запорную арматуру, и составить протокол испытаний при проектном и избыточном давлении</t>
  </si>
  <si>
    <t>a) гидроиспытание водой при давлении, превышающем максимальное рабочее давление в трубопроводе в 1,3 раза;</t>
  </si>
  <si>
    <t>b) гидроиспытание азотом или воздухом при давлении, превышающем максимальное рабочее давление в трубопроводе в 1,1 раза;</t>
  </si>
  <si>
    <t>18B.    Провести толщинометрию стенок выбранных участков трубопровода, а также проверить достаточность толщины стенки через расчет и непроникающий замер (например, ультразвуковым методом)</t>
  </si>
  <si>
    <t>18C.    Провести замер длины трубопровода с учетом возможного термического расширения</t>
  </si>
  <si>
    <t>18D.    Нанести на внутреннюю часть трубопроводов противокоррозионную изоляцию</t>
  </si>
  <si>
    <t>18E.    Установить в трубопроводах компенсаторы от термического расширения</t>
  </si>
  <si>
    <t xml:space="preserve">18F.     Подготовить план рациональной прокладки  для наиболее важных трубопроводов с минимизации точек пересечения </t>
  </si>
  <si>
    <t>18G.    Проверить корректность расположения нескольких опор и расположения опорных конструкций</t>
  </si>
  <si>
    <t>18I.      Установить барьеры и противоударную защиту (бетонные стены, стальные балки, насыпные плотины)</t>
  </si>
  <si>
    <t>18J.     Установить трубопроводы над поверхностью грунта с обсадной трубой и улавливающей канавой для сбора жидких утечек, которые будут обнаруживаться персоналом или автоматическими датчиками</t>
  </si>
  <si>
    <t>18K.    Установить трубопровод таким образом, чтобы отметка уровня при максимальном наводнении за последние 100 лет находилась ниже нижней кромки трубопровода</t>
  </si>
  <si>
    <t>18L.     Проверять техническое состояние трубопровода и насосов с регулярными записями в журнале первичного учета</t>
  </si>
  <si>
    <t>18M.    Проверять систему транспортировки хвостов, кроме трубопроводов, на соответствие требованиям безопасности</t>
  </si>
  <si>
    <t>18N.     Разработать методы аварийного отключения подачи хвостов в случае порыва трубопровода</t>
  </si>
  <si>
    <t>19A.     Пересмотреть проект процесса наращивания дамбы и провести консультацию с компетентным органом о его утверждении</t>
  </si>
  <si>
    <t>19B.    Нарастить высоты разделительных стенок</t>
  </si>
  <si>
    <t>19C.    Укрепить дамбу с помощью заливки цементным расствором и/или дренажных завес</t>
  </si>
  <si>
    <t>19D.    Оценить вероятность разрушения и усточивости дамбы</t>
  </si>
  <si>
    <t>19E.    Оборудовать хвостохранилище сливными шлюзами, дополнительные емкостями и прудами для сбора аварийных переливов</t>
  </si>
  <si>
    <t>19F.    Определить места установки трубопроводов, проскоков/утечек сквозь тело дамбы, а также точек нестабильности откосов</t>
  </si>
  <si>
    <t>19G.   Удостовериться, что трубопроводы под давлением не проложены по поверхности плотины</t>
  </si>
  <si>
    <t>19H.   Удостовериться, что все поверхности плотины имеют угол наклона, который обеспечит контролируемый сток</t>
  </si>
  <si>
    <t>19I.    Удостовериться, что все уязвимые участки трубопроводов оборудованы приборами для выявления нежелательных утечек и сбросов</t>
  </si>
  <si>
    <t xml:space="preserve">19J.    Удостовериться, что зонирование плотины защищает от неконтролируемых утечек и их разрушительных последствий, и что риск по системе трубопроводов полностью нивелирован </t>
  </si>
  <si>
    <t>20A.    Разработать план-график мероприятий по очистке дренажных вод</t>
  </si>
  <si>
    <t>20B.    Проводить периодический визуальный осмотр оборудования, расположенного в местах хранения и обращения с хвостами, которое связано с системой дренажа</t>
  </si>
  <si>
    <t>20C.    Взять пробы дренажных вод с производственного оборудования до их попадания в поверхностные водоемы и перед их подачей в пруд-отстойник</t>
  </si>
  <si>
    <t>20D.    Установить на оборудовании по обезвоживанию удерживающих сооружений простые замки</t>
  </si>
  <si>
    <t>20E.     Установить либо модернизировать имеющиеся сооружения под очистку дренажных вод</t>
  </si>
  <si>
    <t>20F.     Проводить постоянный мониторинг потоков дренажных вод с помощью автоматических анализаторов</t>
  </si>
  <si>
    <t>20G.    Создать возможности для  временного отсечения или блокировки отводных каналов в случае аварии</t>
  </si>
  <si>
    <t>20H.    Удостовериться в том, что пруд-отстойник и другие внутренние конструкции рассчитаны выдержать все нагрузки на плотину, с учетом проектного запаса прочности и полной укомплектованности контрольно-измерительными приборами</t>
  </si>
  <si>
    <t>21A.    Собрать и проанализировать, если возможно, имеющиеся данные об интенсивности осадков и наводнений за последние 100 лет или данные, достаточные для расчёта вероятности повторения событий 1 раз в 100 лет</t>
  </si>
  <si>
    <t>21B.     Разработать технические мероприятия для регулировки уровня воды в пруде-отстойнике на случай сильных дождей, а также предотвращения пыления сухих хвостов</t>
  </si>
  <si>
    <t>21C.    Установить дополнительные дренажные сооружения</t>
  </si>
  <si>
    <t>21D.    Соорудить накопительные резервуары для сбора воды при сильных наводнениях</t>
  </si>
  <si>
    <t>21E.     Увеличить емкость накопительных резервуаров на случай сильных наводнений</t>
  </si>
  <si>
    <t>21F.     Увеличить пропускную способность дренажных сооружений хвостохранилища</t>
  </si>
  <si>
    <t>21G.    Соорудить или восстановить верхний ров (канаву) для снижения поверхностного стока в пруд-отстойник</t>
  </si>
  <si>
    <t>21I.      Если целесообразно, обеспечить сток дренажной воды обратно в пруд-отстойник хвостохранилища</t>
  </si>
  <si>
    <t>21J.     Разработать перечень технических мероприятий по очистке и/или повторному использованию технологической воды</t>
  </si>
  <si>
    <t>21K     Отремонтировать/модернизировать существующее дренажное хоязйство в соответствии с проектом или новым проектом дренажной системы</t>
  </si>
  <si>
    <t>22A.    Внедрить средства безопасности, препятствующие несанкционированному доступу на хвостохранилище</t>
  </si>
  <si>
    <t>22B.    Соорудить спринклерные системы пожаротушения</t>
  </si>
  <si>
    <t xml:space="preserve">23A.    Привести план мониторинга в соответствие с проектом и действующими требованиями </t>
  </si>
  <si>
    <t xml:space="preserve">23B.    Устранить несоответствия план-графика мониторинга хвостохранилища </t>
  </si>
  <si>
    <t>23D.    Проверить техническое состояние сети мониторинга</t>
  </si>
  <si>
    <t>23F.     Пробурить на площадке хвостохранилища дополнительные наблюдательные скважины и контрольные точки для мониторинга основных параметров (см. Рекомендации по мониторингу хвостохранилища)</t>
  </si>
  <si>
    <t>23G.    Выполнить техническое обслуживание точек контроля</t>
  </si>
  <si>
    <t>23H.    Выполнять периодическую проверку параметров мониторинга (см. Рекомендации по мониторингу хвостохранилища)</t>
  </si>
  <si>
    <t>23I.      Подавать с установленной периодичностью данные мониторинга местным органам власти и подразделениям МЧС</t>
  </si>
  <si>
    <t>ПЛАН ЛИКВИДАЦИИ АВАРИЙ</t>
  </si>
  <si>
    <t>24A.    Усовершенствовать/пересмотреть ПЛА с целью надлежащего учета данных мониторинга, ОВОСа и оценки эффективности мероприятий</t>
  </si>
  <si>
    <t>24B.     Разработать процедуры для плана ликвидации аварий</t>
  </si>
  <si>
    <t>24C.     Разработать процедуру(ы), отсутствующие в ПЛА, в соответствии с действующими требованиями</t>
  </si>
  <si>
    <t>24G.    Установить порядок докладов об авариях и чрезвычайных ситуациях</t>
  </si>
  <si>
    <t>24H.    Отработать процедуру информирования общественности об авариях и чрезвычайных ситуациях</t>
  </si>
  <si>
    <t>24I.     Проразработать и внедрить мероприятия по ограничению доступа к опасным веществам хвостохранилища</t>
  </si>
  <si>
    <t xml:space="preserve">24J.    Прописать приоритетные меры по предотвращению потенциальных аварий </t>
  </si>
  <si>
    <t>24K.    Мобилизировать ресурсы для ликвидации аварийных ситуаций</t>
  </si>
  <si>
    <t>24L.    Включить в ПЛА план действий по устранению последствий аварий</t>
  </si>
  <si>
    <t>25A.    Разработать программу тренингов и переподготовки персонала хвостохранилища</t>
  </si>
  <si>
    <t>25B.    Проводить согласно план-графика тренинги для персонала хвостохранилища с документированием результатов</t>
  </si>
  <si>
    <t>25C.    Установить двусторонний подход к тренингам персонала: обучать горных инженеров вопросам управления экологией и безопасностью, а экологов - вопросам эксплуатации хвостохранилища</t>
  </si>
  <si>
    <t>25D.    Удостовериться, что весь персонал, задействованный в эксплуатации, надзоре, техническом обслуживании, обеспечении безопасности, мониторинге и контроле, обладает соответствующими компетенциями</t>
  </si>
  <si>
    <t>25E.    Удостовериться, что весь персонал, задействованный в эксплуатации, надзоре, техническом обслуживании, обеспечении безопасности, мониторинге и контроле, письменно уведомлен об их обязанностях и ответственности</t>
  </si>
  <si>
    <t>25F.    Удостовериться, что персонал имеет соответствующие полномочия и прошел надлежащую подготовку</t>
  </si>
  <si>
    <t>26A.    Разработать "Политику предотвращения крупных аварий" и "Систему управления безопасностью" для хвостохранилища</t>
  </si>
  <si>
    <t>26B.    Периодически актуализировать "Политику предотвращения крупных аварий" с учетом специфики и особенностей площадки хвостохранилища и соответствующих изменений в законодательстве</t>
  </si>
  <si>
    <t>26C.    Периодически актуализировать документ "Система управления безопасностью" с учетом специфики и особенностей площадки хвостохранилища и соответствующих изменений в законодательстве</t>
  </si>
  <si>
    <t xml:space="preserve">26D.    Удостовериться, что "Политика предотвращения крупных аварий" основана на выявленных опасностях крупных аварий и включает в себя положения по предотвращению аварий в период строительства и эксплуатации </t>
  </si>
  <si>
    <t>26E.    Применить наиболее вероятный (достоверный) метод оценки разрушения дамбы или принцип методологии проектного риска для разработки "Политики предотвращения крупных аварий"</t>
  </si>
  <si>
    <t>27A.    Разработать предупредительные и защитные меры на случай чрезвычайных ситуаций и аварий в период строительства и эксплуатации</t>
  </si>
  <si>
    <t>27B.    Дать экономическое обоснование защитным мероприятиям</t>
  </si>
  <si>
    <t>28A.    Разработать процедуры утверждения, пересмотра и принятия планов ликвидации аварий</t>
  </si>
  <si>
    <t>28B.    Документально фиксировать ущерб, нанесенный хозяйству хвостохранилища в случае аварий</t>
  </si>
  <si>
    <t>28C.    Продолжать вести докуменальный отчет об ущербах, нанесенных хозяйству хвостохранилища во время аварий</t>
  </si>
  <si>
    <t>28D.    Разработать и утвердить порядок и положения о проведении аудита хвостохранилища</t>
  </si>
  <si>
    <t>29A.    Разработать/пересмотреть ПЛА с надлежащим учетом специфики хвостохранилища</t>
  </si>
  <si>
    <t>29B.    Передавать данные мониторинга в местные подразделения МЧС с установленной периодичностью</t>
  </si>
  <si>
    <t>29C.    Обновить ПЛА, в частности, аспекты связанные со сценариями аварий, рисками и потенциальными районами бедствия</t>
  </si>
  <si>
    <t>29D.    Выполнить экспертную оценку аварийных случаев, имевших место в прошлом</t>
  </si>
  <si>
    <t>29E.    Выполнить взаимоувязку внутреннего и внешнего ПЛА</t>
  </si>
  <si>
    <t>30A.    Разработать план реагирования в случае возникновения аварийных ситуаций</t>
  </si>
  <si>
    <t>30B.    Разработать программу тренингов и полевых учений по реагированию на аварийные ситуации для персонала хвостохранилища</t>
  </si>
  <si>
    <t>30C.    Установить периодичность проведения тренингов и полевых учений для повышения готовности персонала хвостохранилища к аварийным ситуациям</t>
  </si>
  <si>
    <t>30D.    Мобилизировать ресурсы для реагирования на аварийные ситуации</t>
  </si>
  <si>
    <t>ВЫВОД ИЗ ЭКСПЛУАТАЦИИ И РЕКУЛЬТИВАЦИЯ, ЗАБРОШЕННЫЕ ХВОСТОХРАНИЛИЩА</t>
  </si>
  <si>
    <t>31A.    Разработать план действий и мониторинга по выводу хвостохранилища из эксплуатации</t>
  </si>
  <si>
    <t>31B.    Скорректировать план вывода хвостохранилища из эксплуатации в соответствии с действующими законодательными требованиями</t>
  </si>
  <si>
    <t>31C.    Разработать план озеленения и восстановления водоемов в процессе вывода хвостохранилища из эксплуатации</t>
  </si>
  <si>
    <t>31D.    Исследовать возможности использования хвостов в качестве вторичного сырья</t>
  </si>
  <si>
    <t>31E.    Провести повторную оценку консервации и последующего мониторинга с учетом Коэффициента безопасности, установленного национальным законодательством/требованиями</t>
  </si>
  <si>
    <t>31F.    Разработать план-график и стадийность выполнения инженерно-технических мероприятий по минимизации последствий эксплуатации хвостохранилища</t>
  </si>
  <si>
    <t>31G.    Включить порядок ведения мониторинга в планы вывода из эксплуатации и рекультивации</t>
  </si>
  <si>
    <t>31H.    Назначить персонал, ответственный за контроль выведенного из эксплуатации и рекультивированного хвостохранилища</t>
  </si>
  <si>
    <t>32A.    Выполнить экспертную оценку устойчивости хвостохранилища в процессе его закрытия</t>
  </si>
  <si>
    <t>32B.    Разработать/внедрить мероприятия по обеспечению устойчивости хвостохранилища в процессе вывода из эксплуатации</t>
  </si>
  <si>
    <t xml:space="preserve">33A.    Разработать долгосрочную стратегию и план действий по технической рекультивации хвостохранилища </t>
  </si>
  <si>
    <t>34A.    Разработать/пересмотреть планы технической и биологической рекультивации хвостохранилища</t>
  </si>
  <si>
    <t>34В.    Разработать мероприятия по технической рекультивации хвостохранилища с использованием подходящих грунтов</t>
  </si>
  <si>
    <t>34C.    Разработать мероприятия по биологической "фито-рекультивации" хвостохранилища</t>
  </si>
  <si>
    <t>34D.    Разработать экономически целесообразные варианты использования рекультивированной площадки хвостохранилища (например, поле для гольфа, солнечная электростанция)</t>
  </si>
  <si>
    <t>35A.    Разработать/внедрить мероприятия по обеспечению устойчивости хвостохранилища после вывода его из эксплуатации</t>
  </si>
  <si>
    <t xml:space="preserve">35В.    Разработать/внедрить регламент и систему мониторинга окружающей среды на период технической рекультивации хвостохранилища и после-рекультивационный период </t>
  </si>
  <si>
    <t>35C.   Внедрить технологии по минимизизации объемов и токсичности хвостов с максимальным извлечением полезных компонентов</t>
  </si>
  <si>
    <t>35D.    Внедрить биологические методы рекультивации хвостохранилища, включая фито-рекультивацию, живой барьер из многолетних деревьев и т. д., если применимо</t>
  </si>
  <si>
    <t>36A.    Назначить исполнительный орган или найти компанию, ответственную за обслуживание и содержание хвостохранилища</t>
  </si>
  <si>
    <t>36C.    Определить стратегию защиты от аварийных ситуаций на заброшенном хвостохранилище</t>
  </si>
  <si>
    <t>36D.    Выполнить первоначальный осмотр заброшенного хвостохранилища и задокументировать результаты осмотра</t>
  </si>
  <si>
    <t>36E.    Определить порядок проведения мониторинга и обслуживания заброшенного хвостохранилища</t>
  </si>
  <si>
    <t>36F.    Выполлнить аудит основных сооружений заброшенного хвостохранилища</t>
  </si>
  <si>
    <t>36G.    Разработать "Стратегию управления рисками" на основании оценки рисков по заброшенному хвостохранилищу</t>
  </si>
  <si>
    <t>Наилучшие доступные технологии (НДТ) из Справочного документа по управлению отходами в горнодобыващей промышленности (MWEI BREF, 2019)</t>
  </si>
  <si>
    <t>Применить НДТ 1(1): Корпоративное управление; Система организационного и корпоративного управления; BREF, глава 5.2.1.a (стр. 490)</t>
  </si>
  <si>
    <t>Применить НДТ 1(2): Корпоративное управление; Система экологического менеджмента; BREF, глава 5.2.1.b (стр. 490)</t>
  </si>
  <si>
    <t>Применить НДТ 2: Характеристика отходов добычи; Первичное описание отходов добычи; BREF, глава 5.2.2.1 (стр. 492)</t>
  </si>
  <si>
    <t>Применить НДТ 3: Характеристика отходов добычи; Описание и верификация характеристик отходов добычи; BREF, глава 5.2.2.1 (стр. 493)</t>
  </si>
  <si>
    <t>Применить НДТ 4(1): Участок размещения отходов добычи и способы управления отходами; Идентификация мест размещения отходов добычи; BREF, глава 5.2.2.2.a (стр. 494)</t>
  </si>
  <si>
    <t>Применить НДТ 4(2): Участок размещения отходов добычи и способы управления отходами; Определение способов обращения/транспортировки отходов добычи, переработки и захоронения; BREF, глава 5.2.2.2.b (стр. 494)</t>
  </si>
  <si>
    <t>Применить НДТ 5(1): Оценка экологических рисков и воздействий; Оценка экологических рисков и воздействий; BREF, глава 5.2.2.3.b (стр. 497)</t>
  </si>
  <si>
    <t>Применить НДТ 5(2): Оценка экологических рисков и воздействий; Идентификация аспектов опасностей и рисков; BREF, глава 5.2.2.3.a (стр. 496)</t>
  </si>
  <si>
    <t>Применить НДТ 6(1): Предотвращение образования твердых отходов добычи; Предварительная сортировка и селективная обработка добытых материалов, которые квалифицируются как сопутствующая продукция/продукция; BREF, глава 5.2.3.1.a (стр. 498)</t>
  </si>
  <si>
    <t>Применить НДТ 6(2): Предотвращение образования твердых отходов добычи; Использование добытых материалов, квалифицируемых как побочная продукция/продукция для внутренних или внешних целей; BREF, глава 5.2.3.1.c (стр. 498)</t>
  </si>
  <si>
    <t>Применить НДТ 7: Сокращение образования активных отходов и опасных отходов добычи; Сортировка и селективная переработка отходов добычи; BREF, глава 5.2.3.2.b (стр. 499)</t>
  </si>
  <si>
    <t>Применить НДТ 8(1): Сокращение объемов захоронения отходов добычи; Подготовка к повторному использованию жидких отходов добычи; BREF, глава 5.2.3.3.a (стр. 500)</t>
  </si>
  <si>
    <t>Применить НДТ 8(2): Сокращение объемов захоронения отходов добычи; Удаление солей из жидких отходов добычи; BREF, глава 5.2.3.3.b (стр. 500)</t>
  </si>
  <si>
    <t>Применить НДТ 8(3): Сокращение объемов размещения отходов добычи; Обезвоживание жидких отходов добычи; BREF, глава 5.2.3.3.c (стр. 500)</t>
  </si>
  <si>
    <t>Применить НДТ 10: Утилизация отходов добычи; Повторная переработка отходов добычи; BREF, глава 5.2.3.4 (стр. 502)</t>
  </si>
  <si>
    <t>Применить НДТ 11(1): Проект вывода из эксплуатации; Концепция вывода из эксплуатации; BREF, глава 5.3.1.1.1 (стр. 503)</t>
  </si>
  <si>
    <t>Применить НДТ 12(1): Дополнительные инструменты организационного и корпоративного управления; Управление изменениями; BREF, глава 5.3.1.1.2.b (стр. 505)</t>
  </si>
  <si>
    <t>Применить НДТ 12(2): Дополнительные инструменты организационного и корпоративного управления; Система обеспечения и контроля качества (QA / QC); BREF, глава 5.3.1.1.2.a (стр. 504)</t>
  </si>
  <si>
    <t>Применить НДТ 12(3): Дополнительные инструменты организационного и корпоративного управления; Профилактика аварий, включая план ликвидации аварий; BREF, глава 5.3.1.1.2.d (стр. 505)</t>
  </si>
  <si>
    <t>Применить НДТ 12(4): Дополнительные инструменты организационного и корпоративного управления; Инструкция по эксплуатации, надзору и техническому обслуживанию дамбы; BREF, глава 5.3.1.1.2.c (стр. 505)</t>
  </si>
  <si>
    <t>Применить НДТ 13: Размещение отходов на поверхности (включая ХОД); Исследование геотехнических свойств ниже-лежащих пород; BREF, глава 5.3.1.1.3.1 (стр. 506)</t>
  </si>
  <si>
    <t>Применить НДТ 14: Выбор строительных материалов дамбы; Выбор строительных материалов дамбы; BREF, глава 5.3.1.1.3.2 (стр. 506)</t>
  </si>
  <si>
    <t>Применить НДТ 15(1): Технология строительства дамбы/плотины; Конструкция основания; BREF глава 5.3.1.1.3.3.1.b (стр. 507)</t>
  </si>
  <si>
    <t>Применить НДТ 15(2): Технология строительства дамбы/плотины; Способ строительства дамбы, удерживающей воду и твердые вещества; BREF глава 5.3.1.1.3.3.1.a (стр. 507)</t>
  </si>
  <si>
    <t>Применить НДТ 16(1): Технология строительства дамбы/плотины; Пионерская дамба для удерживания твердых частиц и частичного удержания воды; BREF глава 5.3.1.1.3.3.1.a (стр. 508)</t>
  </si>
  <si>
    <t>Применить НДТ 16(2): Технология строительства дамбы/плотины; Технология наращивания путем сужения чаши; BREF глава 5.3.1.1.3.3.1.b (стр. 509)</t>
  </si>
  <si>
    <t>Применить НДТ 16(3): Технология строительства дамбы/плотины; Технология наращивания путем расширения чаши; BREF глава 5.3.1.1.3.3.1.c (стр. 509)</t>
  </si>
  <si>
    <t>Применить НДТ 16(4): Технология строительства дамбы/плотины; Технология вертикального подъема чаши; BREF глава 5.3.1.1.3.3.1.d (стр. 510)</t>
  </si>
  <si>
    <t>Применить НДТ 16(5): Технология строительства дамбы/плотины;Система по основным структурным залежам; BREF глава 5.3.1.1.3.3.1.e (стр. 511)</t>
  </si>
  <si>
    <t>Применить НДТ 16(6): Технология строительства дамбы/плотины; Состав базальной структуры (основания чаши); BREF глава 5.3.1.1.3.3.1.f (стр. 511)</t>
  </si>
  <si>
    <t>Применить НДТ 18(1): Анализ водного баланса; Анализ водного баланса; BREF, глава 5.3.1.1.3.4.1.a (стр. 514)</t>
  </si>
  <si>
    <t>Применить НДТ 18(2): Анализ водного баланса; План управления водными ресурсами; BREF, глава 5.3.1.1.3.4.1.b (стр. 515)</t>
  </si>
  <si>
    <t>Применить НДТ 19: Моделирование наводнения; Оценка модели наводнения; BREF, глава 5.3.1.1.3.4.2 (стр. 516)</t>
  </si>
  <si>
    <t>Применить НДТ 20(1): Управление избытычной водой; удаление избытычной воды; Вертикальная декантерная башня; BREF глава 5.3.1.1.3.4.3.a (стр. 517)</t>
  </si>
  <si>
    <t>Применить НДТ 20(2): Управление избытычной водой; Пляжи карт хвостохранилища; Минимальная длина пляжа; BREF глава 5.3.1.1.3.4.3.f (стр. 518)</t>
  </si>
  <si>
    <t>Применить НДТ 20(3): Управление избытычной водой; Аварийный сброс; Трубы крупного диаметра; BREF, глава 5.3.1.1.3.4.3.h (стр. 519)</t>
  </si>
  <si>
    <t>Применить НДТ 20(4): Управление избытычной водой; Аварийный сброс; Контролиуемый перелив; BREF глава 5.3.1.1.3.4.3.k (стр. 520)</t>
  </si>
  <si>
    <t>Применить НДТ 20(5): Управление избытычной водой; Аварийный сброс; Шлюз либо открытый канал в естественном грунте; BREF, глава 5.3.1.1.3.4.3.j (стр. 520)</t>
  </si>
  <si>
    <t>Применить НДТ 20(6): Управление избытычной водой; Аварийный сброс; Альтернативный сброс; BREF глава 5.3.1.1.3.4.3.i стр. 520)</t>
  </si>
  <si>
    <t>Применить НДТ 20(7): Управление избытычной водой; Аварийный сброс; Вторая емкость для обезвоживания; BREF глава 5.3.1.1.3.4.3.l (стр. 521)</t>
  </si>
  <si>
    <t>Применить НДТ 20(8): Управление избытычной водой; Надводный борт; Надводный борт; BREF, глава 5.3.1.1.3.4.3.g (стр. 519)</t>
  </si>
  <si>
    <t>Применить НДТ 20(9): Управление избытычной водой; Удаление избыточной воды; Колодец системы обезвоживания; BREF глава 5.3.1.1.3.4.3.b (стр. 517)</t>
  </si>
  <si>
    <t>Применить НДТ 20(10): Управление избытычной водой; Удаление избыточной воды; Сливной желоб или наклонная ложбина; BREF глава 5.3.1.1.3.4.3.c (стр. 518)</t>
  </si>
  <si>
    <t>Применить НДТ 20(11): Управление избытычной водой; Удаление избыточной воды; Плавающая система обезвоживания; BREF глава 5.3.1.1.3.4.3.d (стр. 518)</t>
  </si>
  <si>
    <t>Применить НДТ 21(1): Дренажные системы; Системы дренажа прудов и дамб; BREF, глава 5.3.1.1.3.5.a (стр. 521)</t>
  </si>
  <si>
    <t>Применить НДТ 22(1): Геотехнический анализ площадки размещения отходов добычи (включая ХОД); Геотехнический анализ дамб и прудов; BREF, глава 5.3.1.1.3.6.1.a (стр. 523)</t>
  </si>
  <si>
    <t>Применить НДТ 27(1): Контроль твредых/жидких отходов добычи; Механический отсев; BREF, глава 5.3.2.1.1.а (стр. 530)</t>
  </si>
  <si>
    <t>Применить НДТ 27(2): Контроль твердых/жидких отходов добычи; Гидроциклонирование; BREF, глава 5.3.2.1.1.b (стр. 531)</t>
  </si>
  <si>
    <t>Применить НДТ 27(3): Контроль твердых/жидких отходов добычи; Сгущение и осветление; BREF, глава 5.3.2.1.1.c (стр. 531)</t>
  </si>
  <si>
    <t>Применить НДТ 27(4): Контроль твердых/жидких отходов добычи; Обезвоживание с помощью градиента давления или центробежной силы; BREF, глава 5.3.2.1.1.d (стр. 532)</t>
  </si>
  <si>
    <t>Применить НДТ 29(1): Уплотнение, твердение и дальнейшее размещение отходов добычи; Размещение сгущенных/пастообразных отходов добычи на открытом воздухе; BREF, глава 5.3.2.1.3.a (стр. 534)</t>
  </si>
  <si>
    <t>Применить НДТ 29(2):  Уплотнение, твердение и дальнейшее размещение отходов добычи; Размещение влажного или сухого кека после фильтр-прессов (или сухое штабелирование); BREF, глава 5.3.2.1.3.b (стр. 534)</t>
  </si>
  <si>
    <t>Применить НДТ 29(4):  Уплотнение, твердение и дальнейшее размещение отходов добычи; механическое уплотнение хвостов спецтехникой; BREF, глава 5.3.2.1.3.d (стр. 535)</t>
  </si>
  <si>
    <t>Применить НДТ 29(5):  Уплотнение, твердение и дальнейшее размещение отходов добычи; Совместное размещение мелких и крупных фракций отходов добычи; BREF, глава 5.3.2.1.3.e (стр. 536)</t>
  </si>
  <si>
    <t>Применить НДТ 30(1): Предотвращение или минимизация утечек загрязняющих веществ; Быстрая техническая рекультивация; BREF, глава 5.3.2.2.1.c (стр. 537)</t>
  </si>
  <si>
    <t>Применить НДТ 30(2): Предотвращение или минимизация утечек загрязняющих веществ; Временные покрытия; BREF, глава 5.3.2.2.1.d (стр. 537)</t>
  </si>
  <si>
    <t>Применить НДТ 30(3): Предотвращение или минимизация утечек загрязняющих веществ; Снижение щелочности отходов добычи; BREF, глава 5.3.2.2.1.a (стр. 536)</t>
  </si>
  <si>
    <t>Применить НДТ 30(4): Предотвращение или минимизация утечек загрязняющих веществ; Уплотнение, твердение и размещение отходов добычи; BREF, глава 5.3.2.2.1.b (стр. 537)</t>
  </si>
  <si>
    <t>Применить НДТ 31(1): Предотвращение или минимизация дренажа кислых пород; Быстрая техническая рекультивация; BREF, глава 5.3.2.2.2.g (стр. 538)</t>
  </si>
  <si>
    <t>Применить НДТ 31(2): Предотвращение или минимизация дренирования кислых пород; Непроницаемая естественная базальная структура грунта; BREF, глава 5.3.2.2.2.e (стр. 538)</t>
  </si>
  <si>
    <t>Применить НДТ 31(3): Предотвращение или минимизация дренирования кислых пород; Непроницаемая искусственная базальная конструкция; BREF, глава 5.3.2.2.2.f (стр. 538)</t>
  </si>
  <si>
    <t>Применить НДТ 31(4): Предотвращение или минимизация дренирования кислых пород; Временные покрытия; BREF, глава 5.3.2.2.2.h (стр. 538)</t>
  </si>
  <si>
    <t>Применить НДТ 31(5): Предотвращение или минимизация дренирования кислых пород; Непроницаемые и малопроницаемые сухие покрытия; BREF, глава 5.3.2.2.2.i (стр. 538)</t>
  </si>
  <si>
    <t>Применить НДТ 31(6): Предотвращение или минимизация дренирования кислых пород; Кислородопотребляющие сухие покрытия; BREF, глава 5.3.2.2.2.j (стр. 538)</t>
  </si>
  <si>
    <t>Применить НДТ 31(7): Предотвращение или минимизация дренирования кислых пород; Покрытия зеркала избыточной воды; BREF глава 5.3.2.2.2.k (стр. 538)</t>
  </si>
  <si>
    <t>Применить НДТ 31(8): Предотвращение или минимизация дренирования кислых пород; Увлажняющее покрытие (орошение); BREF, глава 5.3.2.2.2.l (стр. 538)</t>
  </si>
  <si>
    <t>Применить НДТ 31(9): Предотвращение или минимизация дренирования  кислых пород; Система управления дренированиями кислых пород; BREF, глава 5.3.2.2.2.a (стр. 537)</t>
  </si>
  <si>
    <t>Применить НДТ 31(10): Предотвращение или минимизация дренирования кислых пород; Десульфуризация; BREF, глава 5.3.2.2.2.c (стр. 537)</t>
  </si>
  <si>
    <t>Применить НДТ 31(11): Предотвращение или минимизация дренирования кислых пород; Сегрегация кислых и нейтральных отходов добычи путем сортировки и селективной укладки/размещения; BREF, глава 5.3.2.2.2.b (стр. 537)</t>
  </si>
  <si>
    <t>Применить НДТ 31(12): Предотвращение или минимизация дренирования кислых пород; Смешивание с буферными материалами; BREF, глава 5.3.2.2.2.d (стр. 538)</t>
  </si>
  <si>
    <t>Применить НДТ 33(1): Снижение концентрации цианидов в прудах; Применение мер безопасности при нейтрализации цианидов; BREF, глава 5.3.2.3.1.c (стр. 539)</t>
  </si>
  <si>
    <t>Применить НДТ 33(2): Снижение концентрации цианидов в прудах; Нейтрализация цианидов с помощью SO2/воздуха; BREF, глава 5.3.2.3.1.a (стр. 539)</t>
  </si>
  <si>
    <t>Применить НДТ 33(3): Снижение концентрации цианидов в прудах; Нейтрализация цианидов перекисью водорода; BREF, глава 5.3.2.3.1.b (стр. 539)</t>
  </si>
  <si>
    <t>Применить НДТ 35(1): Базальные структуры и физические барьеры; Водонепроницаемая природная базальная структура грунта; BREF, глава 5.4.1.1.a (стр. 542)</t>
  </si>
  <si>
    <t>Применить НДТ 35(2): Базальные структуры и физические барьеры; Водонепроницаемая искусственная базальная конструкция; BREF, глава 5.4.1.1.b (стр. 542)</t>
  </si>
  <si>
    <t>Применить НДТ 35(3): Базальные структуры и физические барьеры; Барьеры против утечек; BREF, глава 5.4.1.1.c (стр. 543)</t>
  </si>
  <si>
    <t>Применить НДТ 37(1): Управление водными потоками; Благоустройство и геоморфологическая рекультивация; BREF, глава 5.4.1.2.d (стр. 544)</t>
  </si>
  <si>
    <t>Применить НДТ 37(2): Управление водными потоками; Новая прокладка систем водоотведения; BREF, глава 5.4.1.2.a (стр. 544)</t>
  </si>
  <si>
    <t>Применить НДТ 37(4): Управление водными потоками; Дренажные системы прудов и дамб; BREF, глава 5.4.1.2.b (стр. 544)</t>
  </si>
  <si>
    <t>Применить НДТ 38(1): Покрытия; Быстрая техническая рекультивация; BREF, глава 5.4.1.3.a (стр. 545)</t>
  </si>
  <si>
    <t>Применить НДТ 38(2): Покрытия; Временные покрытия; BREF, глава 5.4.1.3.b (стр. 545)</t>
  </si>
  <si>
    <t>Применить НДТ 38(3): Покрытия; Растительные покровы; BREF chapter 5.4.1.3.c (p. 546)</t>
  </si>
  <si>
    <t>Применить НДТ 38(4): Покрытия; Водопроницаемые сухие покрытия; BREF, глава 5.4.1.3.d (стр. 546)</t>
  </si>
  <si>
    <t>Применить НДТ 38(5): Покрытия; Водонепроницаемые и малопроницаемые сухие покрытия; BREF, глава 5.4.1.3.e (стр. 547)</t>
  </si>
  <si>
    <t>Применить НДТ 38(6): Покрытия; Кислородо-поглощающие сухие покрытия; BREF, глава 5.4.1.3.f (стр. 548)</t>
  </si>
  <si>
    <t>Применить НДТ 38(7): Покрытия; Покрытия зеркала избыточной воды; BREF глава 5.4.1.3.g (стр. 548)</t>
  </si>
  <si>
    <t>Применить НДТ 38(8): Покрытия; Увлажняющее покрытие (орошение); BREF, глава 5.4.1.3.h (стр. 549)</t>
  </si>
  <si>
    <t>Применить НДТ 39(1): Очистка грунтовых вод и загрязненных почв; Фито-технологии; BREF, глава 5.4.1.4.b (стр. 551)</t>
  </si>
  <si>
    <t>Применить НДТ 39(2): Очистка грунтовых вод и загрязненных почв; Проницаемые реактивные барьеры; BREF, глава 5.4.1.4.a (стр. 550)</t>
  </si>
  <si>
    <t>Применить НДТ 40: Мониторинг дренажей в почву и грунтовые воды; Мониторинг дренажей в почву и грунтовые воды; BREF, глава 5.4.1.5 (стр. 552)</t>
  </si>
  <si>
    <t>Применить НДТ 41(1): Мониторинг сбросов в почву и грунтовые воды; Контрольные скважины; BREF глава 5.4.1.5.c (стр. 554)</t>
  </si>
  <si>
    <t>Применить НДТ 41(2): Мониторинг сбросов в почву и грунтовые воды; Системы обнаружения фильтрата под непроницаемой базальной структурой; BREF, глава 5.4.1.5.a (стр. 553)</t>
  </si>
  <si>
    <t>Применить НДТ 41(3): Мониторинг сбросов в почву и грунтовые воды; Системы обнаружения утечек под проницаемыми базальными структурами; BREF, глава 5.4.1.5.b (стр. 553)</t>
  </si>
  <si>
    <t>Применить НДТ 42(1): Предотвращение или минимизация образования ВЗОД; Благоустройство и геоморфологическая рекультивация; BREF, глава 5.4.2.1.d (стр. 556)</t>
  </si>
  <si>
    <t>Применить НДТ 42(2): Предотвращение или минимизация образования ВЗОД; Использование реагентов или химических добавок нейтральных для окружающей среды; BREF, глава 5.4.2.1.e (стр. 557)</t>
  </si>
  <si>
    <t>Применить НДТ 42(3): Предотвращение или минимизация образования ВЗОД; Покрытия; BREF, глава 5.4.2.1.c (стр. 556)</t>
  </si>
  <si>
    <t>Применить НДТ 42(4): Предотвращение или минимизация образования ВЗОД; Повторное использование или очистка избыточной воды, образуемое при добыче, переработке полезных ископаемых и/или обращении с отходами добычи; BREF, глава 5.4.2.1.a (стр. 555)</t>
  </si>
  <si>
    <t>Применить НДТ 42(1): Предотвращение или минимизация образования ВЗОД; Перенаправление систем отведения воды при эксплуатации; BREF, глава 5.4.2.1.b (стр. 556)</t>
  </si>
  <si>
    <t>Применить НДТ 43: Денаж ВЗОД; Улавливание и очистка ВЗОД; BREF, глава 5.4.2.2.1 (стр. 557)</t>
  </si>
  <si>
    <t>Применить НДТ 44: Дренаж ВЗОД; Улавливание и удаленная обработка ВЗОД; BREF, глава 5.4.2.2.1 (стр. 558)</t>
  </si>
  <si>
    <t>Применить НДТ 45(1): Удаление взвешенных твердых частиц или взвешенных жидких частиц; Гравитационная сепарация в отстойниках; BREF глава 5.4.2.2.2.a (стр . 558)</t>
  </si>
  <si>
    <t>Применить НДТ 45(2): Удаление взвешенных твердых частиц или взвешенных жидких частиц; Осветление в резервуарах; BREF глава 5.4.2.2.2.b (стр. 559)</t>
  </si>
  <si>
    <t>Применить НДТ 45(3): Удаление взвешенных твердых частиц или взвешенных жидких частиц; Коагуляция и флокуляция; BREF глава 5.4.2.2.2.c (стр. 559)</t>
  </si>
  <si>
    <t>Применить НДТ 45(4): Удаление взвешенных твердых частиц или взвешенных жидких частиц; Воздушная флотация; BREF глава  5.4.2.2.2.d (стр. 560)</t>
  </si>
  <si>
    <t>Применить НДТ 45(5): Удаление взвешенных твердых частиц или взвешенных жидких частиц; Фильтрация воды; BREF глава 5.4.2.2.2.e (стр. 560)</t>
  </si>
  <si>
    <t>Применить НДТ 45(6): Удаление взвешенных твердых частиц или взвешенных жидких частиц; Мембранная фильтрация взвешенных частиц;  BREF глава 5.4.2.2.2.f (стр. 561)</t>
  </si>
  <si>
    <t>Применить НДТ 45(7): Удаление взвешенных твердых частиц или взвешенных жидких частиц; Гидроциклонирование; BREF глава 5.4.2.2.2.g (стр. 561)</t>
  </si>
  <si>
    <t>Применить НДТ 46(1): Удаление растворенных веществ; Соосаждение; Адсорбция; BREF глава 5.4.2.2.3.i (стр. 568)</t>
  </si>
  <si>
    <t>Применить НДТ 46(2): Удаление растворенных веществ; фильтрация растворенных веществ; Нанофильтрация; BREF глава 5.4.2.2.3.k (стр. 570)</t>
  </si>
  <si>
    <t>Применить НДТ 46(3): Удаление растворенных веществ; фильтрация растворенных веществ; Обратный осмос; BREF глава 5.4.2.2.3.l (стр. 570)</t>
  </si>
  <si>
    <t>Применить НДТ 46(4): Удаление растворенных веществ; ионный обмен; Ионный обмен; BREF глава 5.4.2.2.3.j (стр. 569)</t>
  </si>
  <si>
    <t>Применить НДТ 46(5): Удаление растворенных веществ; Окислительные методы; Аэрация и активное химическое окисление; BREF глава 5.4.2.2.3.a (стр. 562)</t>
  </si>
  <si>
    <t>Применить НДТ 46(6): Удаление растворенных веществ; Окислительные методы; Активное аэробное био-кисление; BREF глава 5.4.2.2.3.b (стр. 562)</t>
  </si>
  <si>
    <t>Применить НДТ 46(7): Удаление растворенных веществ; Окислительные методы; Аэробные отстойники; BREF глава 5.4.2.2.3.c (стр. 563)</t>
  </si>
  <si>
    <t>Применить НДТ 46(9): Удаление растворенных веществ; Системы на основе редукции; Анаэробные отстойники; BREF глава 5.4.2.2.3.d (стр. 564)</t>
  </si>
  <si>
    <t>Применить НДТ 46(10): Удаление растворенных веществ; Методы редуцирования; Аноксические биохимические реакторы (BCR); BREF глава 5.4.2.2.3.e (стр. 565)</t>
  </si>
  <si>
    <t>Применить НДТ 46(11): Удаление растворенных веществ; Методы редуцирования; Гидроксидное и карбонатное осаждение; BREF глава 5.4.2.2.3.f (стр. 566)</t>
  </si>
  <si>
    <t>Применить НДТ 46(12): Удаление растворенных веществ; Методы редуцирования; Сульфидное осаждение; BREF глава 5.4.2.2.3.g (стр. 567)</t>
  </si>
  <si>
    <t>Применить НДТ 47(1): Нейтрализация ВЗОД перед сбросом: активная очистка; Активная нейтрализация; BREF глава 5.4.2.2.4.a (стр. 571)</t>
  </si>
  <si>
    <t>Применить НДТ 47(2): Нейтрализация ВЗОД перед сбросом: пассивное обогащение; Дренажные каналы с активным известняком / открытые каналы с известняком; BREF глава 5.4.2.2.4.b (стр. 572)</t>
  </si>
  <si>
    <t>Применить НДТ 47(3): Нейтрализация ВЗОД перед сбросом: пассивная очистка; Дренажные канавы c неактивным известняком; BREF глава 5.4.2.2.4.c (стр. 573)</t>
  </si>
  <si>
    <t>Применить НДТ 47(4): Нейтрализация ВЗОД перед сбросом: пассивная очистка; системы последовательной выработки щелочности; BREF глава 5.4.2.2.4.d (стр. 574)</t>
  </si>
  <si>
    <t>Применить НДТ 47(5): Нейтрализация ВЗОД перед сбросом:пассивная очистка; Анаэробные отстойники; BREF глава 5.4.2.2.4.e (стр. 575)</t>
  </si>
  <si>
    <t>Применить НДТ 48: Мониторинг сбросов в поверхностные водоемы; Мониторинг сбросов в поверхностные водоемы; BREF глава 5.4.2.2.5 (стр. 575)</t>
  </si>
  <si>
    <t>Применить НДТ 49(1): Предотвращение или уменьшение образования пыли на открытых поверхностях отходов добычи; Благоустройство и геоморфологическая рекультивация; BREF глава 5.4.3.1.c (стр. 577)</t>
  </si>
  <si>
    <t>Применить НДТ 49(2): Предотвращение или уменьшение образования пыли на открытых поверхностях отходов добычи; Быстрая техническая рекультивация; BREF глава 5.4.3.1.d (стр. 577)</t>
  </si>
  <si>
    <t>Применить НДТ 49(3): Предотвращение или уменьшение образования пыли на открытых поверхностях отходов добычи; Орошение водой или водными растворами; BREF глава 5.4.3.1.a (стр. 576)</t>
  </si>
  <si>
    <t>Применить НДТ 49(4): Предотвращение или уменьшение образования пыли на открытых поверхностях отходов добычи; Противоветровые экраны; BREF глава 5.4.3.1.b (стр. 577)</t>
  </si>
  <si>
    <t>Применить НДТ 49(5): Предотвращение или уменьшение образования пыли на открытых поверхностях отходов добычи; Временные покрытия; BREF глава 5.4.3.1.e (стр. 577)</t>
  </si>
  <si>
    <t>Применить НДТ 49 (6): Предотвращение или уменьшение образования пыли на открытых поверхностях отходов добычи; Растительные покровы; BREF, глава 5.4.3.1.f (стр. 577)</t>
  </si>
  <si>
    <t>Применить НДТ 50(1): Предотвращение или уменьшение образования пыли при обращении с отходами добычи и их транспортировке; Орошение водой или водными растворами; BREF глава 5.4.3.2.c (стр. 578)</t>
  </si>
  <si>
    <t>Применить НДТ 50(2): Предотвращение или уменьшение образования пыли при обращении с отходами добычи и их транспортировке; Системы постоянного орошения; BREF глава 5.4.3.2.a (стр. 578)</t>
  </si>
  <si>
    <t>Применить НДТ 50(3): Предотвращение или уменьшение образования пыли при обращении с отходами добычи и их транспортировке; Организационные мероприятия; BREF глава 5.4.3.2.b (стр. 578)</t>
  </si>
  <si>
    <t>Применить НДТ 52: Мониторинг выбросов в атмосферу; Мониторинг выбросов в атмосферу; BREF глава 5.4.3.4 (стр. 580)</t>
  </si>
  <si>
    <t>Проблема, требующая решения</t>
  </si>
  <si>
    <t>Оценка воздействия на окружающую среду (OBOC) и Планирование землепользования (ПЗ)</t>
  </si>
  <si>
    <t xml:space="preserve">Проектная и разрешительная документация </t>
  </si>
  <si>
    <t xml:space="preserve">Мониторинг аспектов окружающей среды </t>
  </si>
  <si>
    <t xml:space="preserve">Свободна ли окружающая территория хвостохранилища от свидетельств воздействия на окружающую среду, вызванного удалением хвостов или материалов, используемых для строительства?   </t>
  </si>
  <si>
    <t>Отсутствуют ли признаки просачивания, фильтрации и протекания через дамбу?</t>
  </si>
  <si>
    <t>ЧЕК-ЛИСТ ПО БЕЗОПАСНОСТИ ХВОСТОХРАНИЛИЩ</t>
  </si>
  <si>
    <t>Все вопросы (полное исследование)</t>
  </si>
  <si>
    <t>ЧЕК-ЛИСТ по хвостохранилищам</t>
  </si>
  <si>
    <t>Уровень безопасности хвостохранилища на 
основе СТБ и уровень достоверности</t>
  </si>
  <si>
    <t xml:space="preserve">Уровень безопасности хвостохранилища
 на основе «вопросы-убийцы» </t>
  </si>
  <si>
    <t>Приемлимо</t>
  </si>
  <si>
    <r>
      <t xml:space="preserve">Ответ дается на основании визуального осмотра и проверки проектной документации с учетом наличия и состояния сооружений для сбора, контроля и соответствующей </t>
    </r>
    <r>
      <rPr>
        <sz val="10"/>
        <color rgb="FF00B050"/>
        <rFont val="Arial"/>
        <family val="2"/>
        <charset val="204"/>
      </rPr>
      <t>очистки нейтрализации</t>
    </r>
    <r>
      <rPr>
        <sz val="10"/>
        <rFont val="Arial"/>
        <family val="2"/>
      </rPr>
      <t xml:space="preserve"> кислых или щелочных вод.
Ответ «Да»: объекты функционируют по проекту, оборудование находится в технически исправном состоянии.
Ответ «Скорее да»: есть незначительные отклонения от рабочего состояния объектов, которые не повлияют на безопасность хвостохранилища.
Ответ «Скорее нет»: выявленные отклонения от рабочего состояния объектов могут способствовать развитию аварийной ситуации, но сами к ней не приведут.
Ответ «Нет»: система сбора, контроля и нейтрализации кислых вод в проект не входит, но необходима; или система сбора, контроля и нейтрализации кислых / щелочных вод спроектирована, но не функционирует, или соответствующие сооружения находятся в аварийном состоянии; или оператор хвостохранилища необоснованно отказывается предоставить инспектору информацию и / или инспекцию хвостохранилища ».</t>
    </r>
  </si>
  <si>
    <t>Имеется ли функционально интегрированная ситема контроля уровня воды в дамбе, которая работает в соответствии с проектной разрешительной документацией?</t>
  </si>
  <si>
    <t>Определялись ли территории потенциального бедствия (с помощью ГИС моделирования)?</t>
  </si>
  <si>
    <t>Уровень безопасности хвостохранилища 
на основе СТБ и уровень достоверности</t>
  </si>
  <si>
    <t>Уровень безопасности хвостохранилища 
на основе СТБ и уровень достоверности</t>
  </si>
  <si>
    <t>План ликвидации аварий не разработан или неполный</t>
  </si>
  <si>
    <t>Красткосрочное 
и Среднесрочное</t>
  </si>
  <si>
    <t>Соответствует ли проектная документация фактическому расположению элементов хвостохранилища и/или данным кадастра?</t>
  </si>
  <si>
    <t>Имеется ли противо-пылевое или пылеподавляющее покрытие поверхности карт (пляжей) хвостохранилища? (Если это применимо)</t>
  </si>
  <si>
    <t>Отсутствуют ли в зоне воздействия хвостохранилища (ниже по течению или за пределами защитной зоны хвостохранилища) признаки эрозии почвы или горных пород, которые могут возникнуть в результате неконтролируемого дренажа? (Если применимо)</t>
  </si>
  <si>
    <t xml:space="preserve">Имеет ли дамба дренажные сооружения и/или аварийные водосбросы, позволяющие сбрасывать излишки воды при превышении нормального уровня в хвостохранилище? </t>
  </si>
  <si>
    <t xml:space="preserve">Ведется ли ежедневная регулярная регистрация метеорологических данных на участке с применением, как минимум, плювиометров, термометров, приборов для мониторинга скорости ветра?  </t>
  </si>
  <si>
    <t>Оснащено ли хвостохранилище необходимыми средствами пожаротушения, включая вмешательство при авариях (если применимо)?</t>
  </si>
  <si>
    <t>Ответ дан на основании осмотра зоны воздействия хвостохранилища на предмет признаков эрозии почвы или горных работ, возникшей из-за возможных дренажных вод.
Ответ «Да»: признаков эрозии почвы в зоне потенциального воздействия хвостохранилища не выявлено.
Ответ «Скорее да»: есть незначительные проявления эрозии почвы в зоне, потенциально затронутой хвостохранилищем. По мере удаления от хвостохранилища эрозия почвы резко уменьшается.
Ответ «Скорее нет»: в зоне потенциального воздействия хвостохранилища наблюдаются очаговые проявления эрозии почвы. По мере удаления от хвостохранилища степень эрозии несколько снижается.
Ответ «Нет»: выявлена широкомасштабная эрозия почв в зоне действия хвостохранилища.  По мере удаления от хвостохранилища степень эрозии практически не меняется; или оператор хвостохранилища необоснованно отказывает  инспектору в посещении участков, потенциально подверженных эрозии.</t>
  </si>
  <si>
    <t>Ответ даётся на основании визуального осмотра и учитывает наличие и состояние средств пожаротушения и готовность.
Ответ «Да»: средства пожаротушения имеются в полном объеме и технически исправны.
Ответ «Скорее да»: средства пожаротушения имеются в недостаточном количестве и технически исправны.
Ответ «Скорее нет»: средства пожаротушения имеются в недостаточном количестве и частично технически неисправны.
Ответ «Нет»: средства пожаротушения отсутствуют или технически неисправны; или оператор хвостохранилища необоснованно отказывает проверяющему в предоставлении информации и/или в осмотре хвостового хозяйства.</t>
  </si>
  <si>
    <t>Ответ дан на основании плана мониторинга хвостохранилища и доступ к местным метеорологическим данным. 
Ответ «Да»: все соответствующие метеорологические данные фиксируются ежедневно, и их можно проверить в архиве оператора.
Ответ «Скорее да»: большинство соответствующих метеорологических данных записываются ежедневно, а другие - еженедельно, это можно проверить в архиве оператора.
Ответ «Скорее нет»: ежедневно на регулярной основе записываются только некоторые параметры, отсутствуют периоды архивных данных.
Ответ «нет»: метеоданные не фиксируются ежедневно или не могут быть проверены в архиве, или оператор хвостохранилища необоснованно отказывает инспектору в доступе к архиву.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</si>
</sst>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00"/>
  </numFmts>
  <fonts count="47" x14ac:knownFonts="1">
    <font>
      <sz val="11"/>
      <color theme="1"/>
      <name val="Calibri"/>
      <family val="2"/>
      <scheme val="minor"/>
    </font>
    <font>
      <sz val="11"/>
      <color indexed="8"/>
      <name val="Calibri"/>
      <family val="2"/>
    </font>
    <font>
      <sz val="11"/>
      <color indexed="8"/>
      <name val="Arial"/>
      <family val="2"/>
      <charset val="204"/>
    </font>
    <font>
      <sz val="10"/>
      <color indexed="8"/>
      <name val="Arial"/>
      <family val="2"/>
      <charset val="204"/>
    </font>
    <font>
      <b/>
      <sz val="10"/>
      <color indexed="8"/>
      <name val="Arial"/>
      <family val="2"/>
      <charset val="204"/>
    </font>
    <font>
      <sz val="8"/>
      <name val="Calibri"/>
      <family val="2"/>
    </font>
    <font>
      <sz val="10"/>
      <name val="Arial"/>
      <family val="2"/>
    </font>
    <font>
      <sz val="12"/>
      <color indexed="8"/>
      <name val="Arial"/>
      <family val="2"/>
      <charset val="204"/>
    </font>
    <font>
      <sz val="10"/>
      <name val="Arial"/>
      <family val="2"/>
      <charset val="204"/>
    </font>
    <font>
      <sz val="11"/>
      <color theme="1"/>
      <name val="Calibri"/>
      <family val="2"/>
      <scheme val="minor"/>
    </font>
    <font>
      <sz val="11"/>
      <color theme="0"/>
      <name val="Calibri"/>
      <family val="2"/>
      <scheme val="minor"/>
    </font>
    <font>
      <sz val="10"/>
      <color theme="10"/>
      <name val="Arial"/>
      <family val="2"/>
    </font>
    <font>
      <sz val="10"/>
      <color rgb="FF000000"/>
      <name val="Arial"/>
      <family val="2"/>
      <charset val="204"/>
    </font>
    <font>
      <sz val="10"/>
      <color theme="1"/>
      <name val="Arial"/>
      <family val="2"/>
      <charset val="204"/>
    </font>
    <font>
      <b/>
      <sz val="10"/>
      <color theme="1"/>
      <name val="Arial"/>
      <family val="2"/>
      <charset val="204"/>
    </font>
    <font>
      <b/>
      <sz val="10"/>
      <color rgb="FF000000"/>
      <name val="Arial"/>
      <family val="2"/>
      <charset val="204"/>
    </font>
    <font>
      <b/>
      <sz val="12"/>
      <color theme="1"/>
      <name val="Arial"/>
      <family val="2"/>
      <charset val="204"/>
    </font>
    <font>
      <sz val="12"/>
      <color theme="1"/>
      <name val="Arial"/>
      <family val="2"/>
      <charset val="204"/>
    </font>
    <font>
      <sz val="10"/>
      <name val="Arial"/>
      <family val="2"/>
      <charset val="238"/>
    </font>
    <font>
      <sz val="10"/>
      <color rgb="FF00B050"/>
      <name val="Arial"/>
      <family val="2"/>
      <charset val="238"/>
    </font>
    <font>
      <b/>
      <sz val="10"/>
      <name val="Arial"/>
      <family val="2"/>
      <charset val="204"/>
    </font>
    <font>
      <sz val="10"/>
      <color rgb="FF000000"/>
      <name val="Arial"/>
      <family val="2"/>
      <charset val="238"/>
    </font>
    <font>
      <sz val="10"/>
      <color theme="1"/>
      <name val="Arial"/>
      <family val="2"/>
      <charset val="238"/>
    </font>
    <font>
      <b/>
      <sz val="10"/>
      <color indexed="8"/>
      <name val="Arial"/>
      <family val="2"/>
    </font>
    <font>
      <sz val="10"/>
      <color indexed="8"/>
      <name val="Arial"/>
      <family val="2"/>
    </font>
    <font>
      <b/>
      <sz val="10"/>
      <color theme="1"/>
      <name val="Arial"/>
      <family val="2"/>
    </font>
    <font>
      <b/>
      <sz val="14"/>
      <color indexed="8"/>
      <name val="Arial"/>
      <family val="2"/>
      <charset val="204"/>
    </font>
    <font>
      <b/>
      <sz val="14"/>
      <color theme="1"/>
      <name val="Arial"/>
      <family val="2"/>
      <charset val="204"/>
    </font>
    <font>
      <b/>
      <sz val="11"/>
      <color theme="1"/>
      <name val="Calibri"/>
      <family val="2"/>
      <scheme val="minor"/>
    </font>
    <font>
      <b/>
      <sz val="10"/>
      <name val="Arial"/>
      <family val="2"/>
    </font>
    <font>
      <b/>
      <sz val="14"/>
      <color rgb="FF000000"/>
      <name val="Arial"/>
      <family val="2"/>
      <charset val="204"/>
    </font>
    <font>
      <sz val="12"/>
      <color indexed="8"/>
      <name val="Arial"/>
      <family val="2"/>
    </font>
    <font>
      <b/>
      <sz val="12"/>
      <color rgb="FF000000"/>
      <name val="Arial"/>
      <family val="2"/>
    </font>
    <font>
      <b/>
      <sz val="10"/>
      <color theme="0"/>
      <name val="Arial"/>
      <family val="2"/>
    </font>
    <font>
      <b/>
      <sz val="9"/>
      <color theme="0"/>
      <name val="Arial"/>
      <family val="2"/>
    </font>
    <font>
      <sz val="11"/>
      <color theme="0" tint="-4.9989318521683403E-2"/>
      <name val="Calibri"/>
      <family val="2"/>
      <scheme val="minor"/>
    </font>
    <font>
      <b/>
      <sz val="12"/>
      <name val="Arial"/>
      <family val="2"/>
    </font>
    <font>
      <b/>
      <sz val="12"/>
      <color theme="1"/>
      <name val="Arial"/>
      <family val="2"/>
    </font>
    <font>
      <sz val="10"/>
      <color theme="1"/>
      <name val="Arial"/>
      <family val="2"/>
    </font>
    <font>
      <b/>
      <sz val="14"/>
      <color theme="1"/>
      <name val="Arial"/>
      <family val="2"/>
    </font>
    <font>
      <sz val="9"/>
      <color theme="1"/>
      <name val="Arial"/>
      <family val="2"/>
    </font>
    <font>
      <sz val="11"/>
      <name val="Calibri"/>
      <family val="2"/>
      <scheme val="minor"/>
    </font>
    <font>
      <sz val="14"/>
      <color theme="1"/>
      <name val="Calibri"/>
      <family val="2"/>
      <scheme val="minor"/>
    </font>
    <font>
      <b/>
      <sz val="18"/>
      <color theme="1"/>
      <name val="Calibri"/>
      <family val="2"/>
      <scheme val="minor"/>
    </font>
    <font>
      <b/>
      <sz val="12"/>
      <name val="Arial"/>
      <family val="2"/>
      <charset val="204"/>
    </font>
    <font>
      <b/>
      <sz val="16"/>
      <color indexed="8"/>
      <name val="Arial"/>
      <family val="2"/>
      <charset val="204"/>
    </font>
    <font>
      <sz val="10"/>
      <color rgb="FF00B050"/>
      <name val="Arial"/>
      <family val="2"/>
      <charset val="204"/>
    </font>
  </fonts>
  <fills count="21">
    <fill>
      <patternFill patternType="none"/>
    </fill>
    <fill>
      <patternFill patternType="gray125"/>
    </fill>
    <fill>
      <patternFill patternType="solid">
        <fgColor theme="4" tint="0.79998168889431442"/>
        <bgColor indexed="65"/>
      </patternFill>
    </fill>
    <fill>
      <patternFill patternType="solid">
        <fgColor theme="4"/>
      </patternFill>
    </fill>
    <fill>
      <patternFill patternType="solid">
        <fgColor theme="3" tint="0.59999389629810485"/>
        <bgColor indexed="64"/>
      </patternFill>
    </fill>
    <fill>
      <patternFill patternType="solid">
        <fgColor theme="0"/>
        <bgColor indexed="64"/>
      </patternFill>
    </fill>
    <fill>
      <patternFill patternType="solid">
        <fgColor rgb="FFFFC000"/>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theme="0" tint="-0.14999847407452621"/>
        <bgColor indexed="64"/>
      </patternFill>
    </fill>
    <fill>
      <patternFill patternType="solid">
        <fgColor theme="2" tint="-9.9978637043366805E-2"/>
        <bgColor indexed="64"/>
      </patternFill>
    </fill>
    <fill>
      <patternFill patternType="solid">
        <fgColor theme="2" tint="-0.249977111117893"/>
        <bgColor indexed="64"/>
      </patternFill>
    </fill>
    <fill>
      <patternFill patternType="solid">
        <fgColor theme="2" tint="-0.499984740745262"/>
        <bgColor indexed="64"/>
      </patternFill>
    </fill>
    <fill>
      <patternFill patternType="solid">
        <fgColor theme="4" tint="0.79998168889431442"/>
        <bgColor indexed="64"/>
      </patternFill>
    </fill>
    <fill>
      <patternFill patternType="solid">
        <fgColor theme="2" tint="-0.749992370372631"/>
        <bgColor indexed="64"/>
      </patternFill>
    </fill>
    <fill>
      <patternFill patternType="solid">
        <fgColor theme="9" tint="0.79998168889431442"/>
        <bgColor indexed="64"/>
      </patternFill>
    </fill>
    <fill>
      <patternFill patternType="solid">
        <fgColor theme="4" tint="0.59999389629810485"/>
        <bgColor indexed="64"/>
      </patternFill>
    </fill>
    <fill>
      <patternFill patternType="solid">
        <fgColor theme="0" tint="-0.249977111117893"/>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theme="5" tint="0.39997558519241921"/>
        <bgColor indexed="64"/>
      </patternFill>
    </fill>
  </fills>
  <borders count="38">
    <border>
      <left/>
      <right/>
      <top/>
      <bottom/>
      <diagonal/>
    </border>
    <border>
      <left/>
      <right style="medium">
        <color indexed="64"/>
      </right>
      <top style="medium">
        <color indexed="64"/>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thin">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thin">
        <color indexed="64"/>
      </left>
      <right/>
      <top style="thin">
        <color indexed="64"/>
      </top>
      <bottom style="thin">
        <color indexed="64"/>
      </bottom>
      <diagonal/>
    </border>
    <border>
      <left/>
      <right style="medium">
        <color indexed="64"/>
      </right>
      <top/>
      <bottom/>
      <diagonal/>
    </border>
    <border>
      <left/>
      <right style="medium">
        <color indexed="64"/>
      </right>
      <top style="thin">
        <color indexed="64"/>
      </top>
      <bottom/>
      <diagonal/>
    </border>
    <border>
      <left style="medium">
        <color indexed="64"/>
      </left>
      <right/>
      <top style="thin">
        <color indexed="64"/>
      </top>
      <bottom/>
      <diagonal/>
    </border>
    <border>
      <left style="thin">
        <color indexed="64"/>
      </left>
      <right style="thin">
        <color indexed="64"/>
      </right>
      <top style="thin">
        <color indexed="64"/>
      </top>
      <bottom/>
      <diagonal/>
    </border>
  </borders>
  <cellStyleXfs count="5">
    <xf numFmtId="0" fontId="0" fillId="0" borderId="0"/>
    <xf numFmtId="0" fontId="9" fillId="2" borderId="0" applyNumberFormat="0" applyBorder="0" applyAlignment="0" applyProtection="0"/>
    <xf numFmtId="0" fontId="10" fillId="3" borderId="0" applyNumberFormat="0" applyBorder="0" applyAlignment="0" applyProtection="0"/>
    <xf numFmtId="0" fontId="11" fillId="0" borderId="0" applyNumberFormat="0" applyFill="0" applyBorder="0" applyAlignment="0" applyProtection="0">
      <alignment vertical="top"/>
      <protection locked="0"/>
    </xf>
    <xf numFmtId="9" fontId="1" fillId="0" borderId="0" applyFont="0" applyFill="0" applyBorder="0" applyAlignment="0" applyProtection="0"/>
  </cellStyleXfs>
  <cellXfs count="357">
    <xf numFmtId="0" fontId="0" fillId="0" borderId="0" xfId="0"/>
    <xf numFmtId="0" fontId="2" fillId="0" borderId="0" xfId="0" applyFont="1" applyAlignment="1">
      <alignment wrapText="1"/>
    </xf>
    <xf numFmtId="0" fontId="3" fillId="0" borderId="0" xfId="0" applyFont="1" applyAlignment="1">
      <alignment wrapText="1"/>
    </xf>
    <xf numFmtId="49" fontId="4" fillId="0" borderId="0" xfId="0" applyNumberFormat="1" applyFont="1" applyAlignment="1">
      <alignment horizontal="center" vertical="top" wrapText="1"/>
    </xf>
    <xf numFmtId="0" fontId="4" fillId="0" borderId="0" xfId="0" applyFont="1" applyAlignment="1">
      <alignment horizontal="center" vertical="center"/>
    </xf>
    <xf numFmtId="0" fontId="3" fillId="0" borderId="0" xfId="0" applyFont="1"/>
    <xf numFmtId="0" fontId="3" fillId="0" borderId="0" xfId="0" applyFont="1" applyAlignment="1">
      <alignment horizontal="center" vertical="center"/>
    </xf>
    <xf numFmtId="0" fontId="12" fillId="0" borderId="0" xfId="0" applyFont="1" applyBorder="1" applyAlignment="1">
      <alignment horizontal="center" vertical="center"/>
    </xf>
    <xf numFmtId="0" fontId="13" fillId="0" borderId="0" xfId="0" applyFont="1" applyBorder="1" applyAlignment="1">
      <alignment vertical="center" wrapText="1"/>
    </xf>
    <xf numFmtId="0" fontId="3" fillId="0" borderId="0" xfId="0" applyFont="1" applyAlignment="1">
      <alignment horizontal="justify" vertical="top"/>
    </xf>
    <xf numFmtId="0" fontId="3" fillId="0" borderId="0" xfId="0" applyFont="1" applyAlignment="1">
      <alignment horizontal="center" vertical="center" wrapText="1"/>
    </xf>
    <xf numFmtId="0" fontId="13" fillId="0" borderId="0" xfId="0" applyFont="1" applyBorder="1" applyAlignment="1">
      <alignment horizontal="center" vertical="center" wrapText="1"/>
    </xf>
    <xf numFmtId="0" fontId="16" fillId="0" borderId="0" xfId="0" applyFont="1"/>
    <xf numFmtId="0" fontId="14" fillId="0" borderId="0" xfId="0" applyFont="1" applyFill="1" applyBorder="1" applyAlignment="1">
      <alignment horizontal="center" vertical="center" wrapText="1"/>
    </xf>
    <xf numFmtId="0" fontId="7" fillId="0" borderId="0" xfId="0" applyFont="1" applyAlignment="1">
      <alignment vertical="center"/>
    </xf>
    <xf numFmtId="0" fontId="0" fillId="0" borderId="0" xfId="0" applyAlignment="1">
      <alignment vertical="center" wrapText="1"/>
    </xf>
    <xf numFmtId="0" fontId="3" fillId="0" borderId="0" xfId="0" applyFont="1" applyAlignment="1">
      <alignment vertical="top"/>
    </xf>
    <xf numFmtId="0" fontId="3" fillId="0" borderId="0" xfId="0" applyFont="1" applyAlignment="1">
      <alignment vertical="top" wrapText="1"/>
    </xf>
    <xf numFmtId="0" fontId="4" fillId="0" borderId="0" xfId="0" applyFont="1" applyAlignment="1">
      <alignment vertical="top"/>
    </xf>
    <xf numFmtId="9" fontId="9" fillId="0" borderId="0" xfId="4" applyFont="1" applyAlignment="1">
      <alignment vertical="top" wrapText="1"/>
    </xf>
    <xf numFmtId="0" fontId="4" fillId="0" borderId="0" xfId="0" applyFont="1" applyAlignment="1">
      <alignment vertical="top" wrapText="1"/>
    </xf>
    <xf numFmtId="166" fontId="3" fillId="0" borderId="0" xfId="0" applyNumberFormat="1" applyFont="1"/>
    <xf numFmtId="0" fontId="0" fillId="0" borderId="0" xfId="0" applyAlignment="1">
      <alignment horizontal="center" vertical="center" wrapText="1"/>
    </xf>
    <xf numFmtId="0" fontId="8" fillId="0" borderId="0" xfId="0" applyFont="1" applyBorder="1" applyAlignment="1">
      <alignment horizontal="center" vertical="center" wrapText="1"/>
    </xf>
    <xf numFmtId="0" fontId="20" fillId="0" borderId="0" xfId="0" applyFont="1" applyAlignment="1">
      <alignment horizontal="center" vertical="center"/>
    </xf>
    <xf numFmtId="0" fontId="4" fillId="0" borderId="0" xfId="0" applyFont="1" applyFill="1" applyBorder="1" applyAlignment="1">
      <alignment horizontal="center" vertical="center"/>
    </xf>
    <xf numFmtId="0" fontId="3" fillId="0" borderId="0" xfId="0" applyFont="1" applyFill="1"/>
    <xf numFmtId="0" fontId="4" fillId="0" borderId="0" xfId="0" applyFont="1" applyFill="1" applyAlignment="1">
      <alignment vertical="top"/>
    </xf>
    <xf numFmtId="0" fontId="3" fillId="0" borderId="0" xfId="0" applyFont="1" applyFill="1" applyAlignment="1">
      <alignment vertical="top"/>
    </xf>
    <xf numFmtId="165" fontId="3" fillId="0" borderId="0" xfId="0" applyNumberFormat="1" applyFont="1" applyFill="1" applyAlignment="1">
      <alignment vertical="top"/>
    </xf>
    <xf numFmtId="164" fontId="3" fillId="0" borderId="0" xfId="0" applyNumberFormat="1" applyFont="1" applyFill="1" applyAlignment="1">
      <alignment vertical="top"/>
    </xf>
    <xf numFmtId="0" fontId="0" fillId="0" borderId="0" xfId="0" applyFill="1"/>
    <xf numFmtId="0" fontId="14" fillId="0" borderId="0" xfId="0" applyFont="1" applyBorder="1" applyAlignment="1">
      <alignment vertical="center" wrapText="1"/>
    </xf>
    <xf numFmtId="0" fontId="3" fillId="0" borderId="0" xfId="0" applyFont="1" applyBorder="1"/>
    <xf numFmtId="0" fontId="0" fillId="0" borderId="0" xfId="0" pivotButton="1"/>
    <xf numFmtId="0" fontId="0" fillId="0" borderId="0" xfId="0" applyAlignment="1">
      <alignment horizontal="left"/>
    </xf>
    <xf numFmtId="0" fontId="0" fillId="0" borderId="0" xfId="0" applyNumberFormat="1"/>
    <xf numFmtId="0" fontId="19" fillId="0" borderId="0" xfId="0" applyFont="1" applyFill="1" applyBorder="1" applyAlignment="1">
      <alignment vertical="center" wrapText="1"/>
    </xf>
    <xf numFmtId="0" fontId="13" fillId="0" borderId="0" xfId="0" applyFont="1" applyFill="1" applyBorder="1" applyAlignment="1" applyProtection="1">
      <alignment horizontal="center" vertical="center" wrapText="1"/>
      <protection locked="0"/>
    </xf>
    <xf numFmtId="1" fontId="13" fillId="0" borderId="0" xfId="0" applyNumberFormat="1" applyFont="1" applyFill="1" applyBorder="1" applyAlignment="1">
      <alignment horizontal="center" vertical="center" wrapText="1"/>
    </xf>
    <xf numFmtId="0" fontId="13" fillId="0" borderId="0" xfId="0" applyFont="1" applyFill="1" applyBorder="1" applyAlignment="1">
      <alignment horizontal="center" vertical="center" wrapText="1"/>
    </xf>
    <xf numFmtId="0" fontId="6" fillId="0" borderId="0" xfId="0" applyFont="1" applyFill="1" applyBorder="1" applyAlignment="1">
      <alignment horizontal="center" vertical="center" wrapText="1"/>
    </xf>
    <xf numFmtId="0" fontId="3" fillId="0" borderId="0" xfId="0" applyFont="1" applyFill="1" applyBorder="1"/>
    <xf numFmtId="0" fontId="21" fillId="0" borderId="0" xfId="0" applyFont="1" applyFill="1" applyBorder="1" applyAlignment="1">
      <alignment vertical="center" wrapText="1"/>
    </xf>
    <xf numFmtId="0" fontId="21" fillId="0" borderId="0" xfId="0" applyFont="1" applyFill="1" applyBorder="1" applyAlignment="1">
      <alignment horizontal="center" vertical="center" wrapText="1"/>
    </xf>
    <xf numFmtId="166" fontId="12" fillId="7" borderId="6" xfId="0" applyNumberFormat="1" applyFont="1" applyFill="1" applyBorder="1" applyAlignment="1">
      <alignment horizontal="left" vertical="center" wrapText="1"/>
    </xf>
    <xf numFmtId="0" fontId="15" fillId="7" borderId="6" xfId="0" applyFont="1" applyFill="1" applyBorder="1" applyAlignment="1">
      <alignment horizontal="center" vertical="center" wrapText="1"/>
    </xf>
    <xf numFmtId="0" fontId="0" fillId="0" borderId="4" xfId="0" applyBorder="1" applyAlignment="1">
      <alignment vertical="center" wrapText="1"/>
    </xf>
    <xf numFmtId="0" fontId="0" fillId="0" borderId="0" xfId="0" applyBorder="1" applyAlignment="1">
      <alignment vertical="center" wrapText="1"/>
    </xf>
    <xf numFmtId="166" fontId="15" fillId="7" borderId="6" xfId="0" applyNumberFormat="1" applyFont="1" applyFill="1" applyBorder="1" applyAlignment="1">
      <alignment horizontal="center" vertical="center"/>
    </xf>
    <xf numFmtId="166" fontId="12" fillId="7" borderId="6" xfId="0" applyNumberFormat="1" applyFont="1" applyFill="1" applyBorder="1" applyAlignment="1">
      <alignment horizontal="center" vertical="center" wrapText="1"/>
    </xf>
    <xf numFmtId="0" fontId="12" fillId="7" borderId="6" xfId="0" applyFont="1" applyFill="1" applyBorder="1" applyAlignment="1">
      <alignment horizontal="center" vertical="center" wrapText="1"/>
    </xf>
    <xf numFmtId="0" fontId="31" fillId="0" borderId="0" xfId="0" applyFont="1"/>
    <xf numFmtId="0" fontId="12" fillId="9" borderId="15" xfId="0" applyFont="1" applyFill="1" applyBorder="1" applyAlignment="1">
      <alignment horizontal="center" vertical="center" wrapText="1"/>
    </xf>
    <xf numFmtId="0" fontId="12" fillId="9" borderId="6" xfId="0" applyFont="1" applyFill="1" applyBorder="1" applyAlignment="1">
      <alignment vertical="center" wrapText="1"/>
    </xf>
    <xf numFmtId="0" fontId="13" fillId="9" borderId="6" xfId="0" applyFont="1" applyFill="1" applyBorder="1" applyAlignment="1">
      <alignment vertical="center" wrapText="1"/>
    </xf>
    <xf numFmtId="0" fontId="22" fillId="9" borderId="6" xfId="0" applyFont="1" applyFill="1" applyBorder="1" applyAlignment="1">
      <alignment vertical="center" wrapText="1"/>
    </xf>
    <xf numFmtId="0" fontId="18" fillId="9" borderId="6" xfId="0" applyFont="1" applyFill="1" applyBorder="1" applyAlignment="1">
      <alignment vertical="center" wrapText="1"/>
    </xf>
    <xf numFmtId="1" fontId="13" fillId="9" borderId="6" xfId="0" applyNumberFormat="1" applyFont="1" applyFill="1" applyBorder="1" applyAlignment="1">
      <alignment horizontal="center" vertical="center" wrapText="1"/>
    </xf>
    <xf numFmtId="0" fontId="13" fillId="9" borderId="6" xfId="0" applyFont="1" applyFill="1" applyBorder="1" applyAlignment="1">
      <alignment horizontal="center" vertical="center" wrapText="1"/>
    </xf>
    <xf numFmtId="0" fontId="12" fillId="9" borderId="6" xfId="0" applyFont="1" applyFill="1" applyBorder="1" applyAlignment="1">
      <alignment horizontal="center" vertical="center" wrapText="1"/>
    </xf>
    <xf numFmtId="0" fontId="6" fillId="9" borderId="6" xfId="0" applyFont="1" applyFill="1" applyBorder="1" applyAlignment="1">
      <alignment horizontal="center" vertical="center" wrapText="1"/>
    </xf>
    <xf numFmtId="0" fontId="13" fillId="9" borderId="18" xfId="0" applyFont="1" applyFill="1" applyBorder="1" applyAlignment="1">
      <alignment horizontal="center" vertical="center" wrapText="1"/>
    </xf>
    <xf numFmtId="0" fontId="6" fillId="9" borderId="18" xfId="0" applyFont="1" applyFill="1" applyBorder="1" applyAlignment="1">
      <alignment horizontal="center" vertical="center" wrapText="1"/>
    </xf>
    <xf numFmtId="0" fontId="12" fillId="5" borderId="6" xfId="0" applyFont="1" applyFill="1" applyBorder="1" applyAlignment="1" applyProtection="1">
      <alignment horizontal="center" vertical="center" wrapText="1"/>
      <protection locked="0"/>
    </xf>
    <xf numFmtId="0" fontId="13" fillId="5" borderId="6" xfId="0" applyFont="1" applyFill="1" applyBorder="1" applyAlignment="1" applyProtection="1">
      <alignment horizontal="center" vertical="center" wrapText="1"/>
      <protection locked="0"/>
    </xf>
    <xf numFmtId="0" fontId="13" fillId="5" borderId="18" xfId="0" applyFont="1" applyFill="1" applyBorder="1" applyAlignment="1" applyProtection="1">
      <alignment horizontal="center" vertical="center" wrapText="1"/>
      <protection locked="0"/>
    </xf>
    <xf numFmtId="1" fontId="13" fillId="10" borderId="6" xfId="0" applyNumberFormat="1" applyFont="1" applyFill="1" applyBorder="1" applyAlignment="1">
      <alignment horizontal="center" vertical="center" wrapText="1"/>
    </xf>
    <xf numFmtId="0" fontId="13" fillId="10" borderId="6" xfId="0" applyFont="1" applyFill="1" applyBorder="1" applyAlignment="1">
      <alignment horizontal="center" vertical="center" wrapText="1"/>
    </xf>
    <xf numFmtId="0" fontId="13" fillId="10" borderId="18" xfId="0" applyFont="1" applyFill="1" applyBorder="1" applyAlignment="1">
      <alignment horizontal="center" vertical="center" wrapText="1"/>
    </xf>
    <xf numFmtId="0" fontId="23" fillId="10" borderId="15" xfId="0" applyFont="1" applyFill="1" applyBorder="1" applyAlignment="1">
      <alignment horizontal="center" vertical="center"/>
    </xf>
    <xf numFmtId="164" fontId="25" fillId="10" borderId="16" xfId="0" applyNumberFormat="1" applyFont="1" applyFill="1" applyBorder="1" applyAlignment="1">
      <alignment horizontal="center" vertical="center" wrapText="1"/>
    </xf>
    <xf numFmtId="0" fontId="3" fillId="10" borderId="20" xfId="0" applyFont="1" applyFill="1" applyBorder="1" applyAlignment="1">
      <alignment vertical="top"/>
    </xf>
    <xf numFmtId="0" fontId="3" fillId="10" borderId="15" xfId="0" applyFont="1" applyFill="1" applyBorder="1" applyAlignment="1">
      <alignment vertical="top"/>
    </xf>
    <xf numFmtId="0" fontId="3" fillId="10" borderId="17" xfId="0" applyFont="1" applyFill="1" applyBorder="1" applyAlignment="1">
      <alignment vertical="top"/>
    </xf>
    <xf numFmtId="0" fontId="23" fillId="11" borderId="12" xfId="0" applyFont="1" applyFill="1" applyBorder="1" applyAlignment="1">
      <alignment horizontal="center" vertical="center"/>
    </xf>
    <xf numFmtId="0" fontId="23" fillId="11" borderId="14" xfId="0" applyFont="1" applyFill="1" applyBorder="1" applyAlignment="1">
      <alignment horizontal="center" vertical="center"/>
    </xf>
    <xf numFmtId="0" fontId="0" fillId="5" borderId="0" xfId="0" applyFill="1" applyAlignment="1" applyProtection="1">
      <alignment horizontal="left"/>
      <protection locked="0"/>
    </xf>
    <xf numFmtId="0" fontId="0" fillId="5" borderId="0" xfId="0" applyNumberFormat="1" applyFill="1" applyProtection="1">
      <protection locked="0"/>
    </xf>
    <xf numFmtId="0" fontId="0" fillId="13" borderId="0" xfId="0" applyFill="1" applyProtection="1">
      <protection locked="0"/>
    </xf>
    <xf numFmtId="0" fontId="0" fillId="13" borderId="0" xfId="0" applyFill="1" applyAlignment="1" applyProtection="1">
      <alignment horizontal="left"/>
      <protection locked="0"/>
    </xf>
    <xf numFmtId="0" fontId="0" fillId="13" borderId="0" xfId="0" applyNumberFormat="1" applyFill="1" applyProtection="1">
      <protection locked="0"/>
    </xf>
    <xf numFmtId="0" fontId="0" fillId="9" borderId="0" xfId="0" applyFill="1"/>
    <xf numFmtId="0" fontId="8" fillId="9" borderId="0" xfId="0" applyFont="1" applyFill="1" applyBorder="1" applyAlignment="1">
      <alignment horizontal="center" vertical="center" wrapText="1"/>
    </xf>
    <xf numFmtId="0" fontId="3" fillId="9" borderId="0" xfId="0" applyFont="1" applyFill="1" applyAlignment="1">
      <alignment vertical="top"/>
    </xf>
    <xf numFmtId="0" fontId="3" fillId="9" borderId="0" xfId="0" applyFont="1" applyFill="1"/>
    <xf numFmtId="0" fontId="25" fillId="9" borderId="0" xfId="0" applyFont="1" applyFill="1" applyBorder="1" applyAlignment="1" applyProtection="1">
      <alignment vertical="center"/>
      <protection locked="0"/>
    </xf>
    <xf numFmtId="0" fontId="27" fillId="9" borderId="0" xfId="0" applyFont="1" applyFill="1" applyBorder="1" applyAlignment="1">
      <alignment horizontal="center" vertical="center"/>
    </xf>
    <xf numFmtId="0" fontId="3" fillId="10" borderId="15" xfId="0" applyFont="1" applyFill="1" applyBorder="1"/>
    <xf numFmtId="0" fontId="3" fillId="10" borderId="6" xfId="0" applyFont="1" applyFill="1" applyBorder="1"/>
    <xf numFmtId="0" fontId="3" fillId="10" borderId="16" xfId="0" applyFont="1" applyFill="1" applyBorder="1"/>
    <xf numFmtId="0" fontId="3" fillId="10" borderId="17" xfId="0" applyFont="1" applyFill="1" applyBorder="1"/>
    <xf numFmtId="0" fontId="3" fillId="10" borderId="18" xfId="0" applyFont="1" applyFill="1" applyBorder="1"/>
    <xf numFmtId="0" fontId="3" fillId="10" borderId="19" xfId="0" applyFont="1" applyFill="1" applyBorder="1"/>
    <xf numFmtId="0" fontId="23" fillId="11" borderId="12" xfId="0" applyFont="1" applyFill="1" applyBorder="1" applyAlignment="1">
      <alignment horizontal="center"/>
    </xf>
    <xf numFmtId="0" fontId="23" fillId="11" borderId="13" xfId="0" applyFont="1" applyFill="1" applyBorder="1" applyAlignment="1">
      <alignment horizontal="center"/>
    </xf>
    <xf numFmtId="0" fontId="23" fillId="11" borderId="14" xfId="0" applyFont="1" applyFill="1" applyBorder="1" applyAlignment="1">
      <alignment horizontal="center"/>
    </xf>
    <xf numFmtId="0" fontId="23" fillId="11" borderId="20" xfId="0" applyFont="1" applyFill="1" applyBorder="1" applyAlignment="1">
      <alignment horizontal="center"/>
    </xf>
    <xf numFmtId="0" fontId="23" fillId="11" borderId="10" xfId="0" applyFont="1" applyFill="1" applyBorder="1" applyAlignment="1">
      <alignment horizontal="center"/>
    </xf>
    <xf numFmtId="0" fontId="23" fillId="11" borderId="21" xfId="0" applyFont="1" applyFill="1" applyBorder="1" applyAlignment="1">
      <alignment horizontal="center"/>
    </xf>
    <xf numFmtId="0" fontId="33" fillId="12" borderId="15" xfId="0" applyFont="1" applyFill="1" applyBorder="1" applyAlignment="1">
      <alignment horizontal="center" vertical="center"/>
    </xf>
    <xf numFmtId="164" fontId="33" fillId="12" borderId="16" xfId="0" applyNumberFormat="1" applyFont="1" applyFill="1" applyBorder="1" applyAlignment="1">
      <alignment horizontal="center" vertical="center"/>
    </xf>
    <xf numFmtId="164" fontId="34" fillId="12" borderId="21" xfId="0" applyNumberFormat="1" applyFont="1" applyFill="1" applyBorder="1" applyAlignment="1">
      <alignment horizontal="center" vertical="center" wrapText="1"/>
    </xf>
    <xf numFmtId="164" fontId="34" fillId="12" borderId="19" xfId="0" applyNumberFormat="1" applyFont="1" applyFill="1" applyBorder="1" applyAlignment="1">
      <alignment horizontal="center" vertical="center" wrapText="1"/>
    </xf>
    <xf numFmtId="0" fontId="35" fillId="9" borderId="0" xfId="0" applyFont="1" applyFill="1"/>
    <xf numFmtId="0" fontId="4" fillId="9" borderId="0" xfId="0" applyFont="1" applyFill="1" applyAlignment="1">
      <alignment horizontal="center" vertical="center"/>
    </xf>
    <xf numFmtId="0" fontId="14" fillId="9" borderId="0" xfId="0" applyFont="1" applyFill="1" applyBorder="1" applyAlignment="1">
      <alignment vertical="center" wrapText="1"/>
    </xf>
    <xf numFmtId="0" fontId="25" fillId="9" borderId="0" xfId="0" applyFont="1" applyFill="1" applyBorder="1" applyAlignment="1">
      <alignment vertical="center"/>
    </xf>
    <xf numFmtId="0" fontId="8" fillId="9" borderId="0" xfId="0" applyFont="1" applyFill="1" applyAlignment="1">
      <alignment horizontal="center" vertical="center"/>
    </xf>
    <xf numFmtId="0" fontId="29" fillId="11" borderId="12" xfId="0" applyFont="1" applyFill="1" applyBorder="1" applyAlignment="1">
      <alignment horizontal="center" vertical="top" wrapText="1"/>
    </xf>
    <xf numFmtId="0" fontId="29" fillId="11" borderId="13" xfId="0" applyFont="1" applyFill="1" applyBorder="1" applyAlignment="1">
      <alignment horizontal="center" vertical="top"/>
    </xf>
    <xf numFmtId="0" fontId="29" fillId="11" borderId="14" xfId="0" applyFont="1" applyFill="1" applyBorder="1" applyAlignment="1">
      <alignment horizontal="center" vertical="center" wrapText="1"/>
    </xf>
    <xf numFmtId="0" fontId="33" fillId="12" borderId="10" xfId="0" applyFont="1" applyFill="1" applyBorder="1" applyAlignment="1">
      <alignment horizontal="center" vertical="top" wrapText="1"/>
    </xf>
    <xf numFmtId="0" fontId="33" fillId="12" borderId="6" xfId="0" applyFont="1" applyFill="1" applyBorder="1" applyAlignment="1">
      <alignment horizontal="center" vertical="top" wrapText="1"/>
    </xf>
    <xf numFmtId="0" fontId="33" fillId="12" borderId="18" xfId="0" applyFont="1" applyFill="1" applyBorder="1" applyAlignment="1">
      <alignment horizontal="center" vertical="top" wrapText="1"/>
    </xf>
    <xf numFmtId="0" fontId="8" fillId="9" borderId="6" xfId="0" applyFont="1" applyFill="1" applyBorder="1" applyAlignment="1">
      <alignment horizontal="center" vertical="center" wrapText="1"/>
    </xf>
    <xf numFmtId="0" fontId="8" fillId="9" borderId="6" xfId="0" applyFont="1" applyFill="1" applyBorder="1" applyAlignment="1">
      <alignment vertical="center" wrapText="1"/>
    </xf>
    <xf numFmtId="0" fontId="8" fillId="9" borderId="6" xfId="0" applyFont="1" applyFill="1" applyBorder="1" applyAlignment="1">
      <alignment horizontal="justify" vertical="center" wrapText="1"/>
    </xf>
    <xf numFmtId="0" fontId="8" fillId="9" borderId="6" xfId="3" applyFont="1" applyFill="1" applyBorder="1" applyAlignment="1" applyProtection="1">
      <alignment horizontal="center" vertical="center" wrapText="1"/>
    </xf>
    <xf numFmtId="0" fontId="8" fillId="9" borderId="16" xfId="0" applyFont="1" applyFill="1" applyBorder="1" applyAlignment="1">
      <alignment horizontal="center" vertical="center" wrapText="1"/>
    </xf>
    <xf numFmtId="0" fontId="8" fillId="9" borderId="6" xfId="0" applyFont="1" applyFill="1" applyBorder="1"/>
    <xf numFmtId="0" fontId="8" fillId="9" borderId="18" xfId="0" applyFont="1" applyFill="1" applyBorder="1" applyAlignment="1">
      <alignment horizontal="center" vertical="center" wrapText="1"/>
    </xf>
    <xf numFmtId="0" fontId="8" fillId="9" borderId="19" xfId="0" applyFont="1" applyFill="1" applyBorder="1" applyAlignment="1">
      <alignment horizontal="center" vertical="center" wrapText="1"/>
    </xf>
    <xf numFmtId="0" fontId="8" fillId="9" borderId="18" xfId="0" applyFont="1" applyFill="1" applyBorder="1" applyAlignment="1">
      <alignment vertical="center" wrapText="1"/>
    </xf>
    <xf numFmtId="0" fontId="13" fillId="9" borderId="0" xfId="0" applyFont="1" applyFill="1" applyBorder="1" applyAlignment="1">
      <alignment vertical="center" wrapText="1"/>
    </xf>
    <xf numFmtId="0" fontId="28" fillId="9" borderId="0" xfId="0" applyFont="1" applyFill="1"/>
    <xf numFmtId="0" fontId="13" fillId="9" borderId="0" xfId="0" applyFont="1" applyFill="1" applyBorder="1" applyAlignment="1" applyProtection="1">
      <alignment vertical="center" wrapText="1"/>
      <protection locked="0"/>
    </xf>
    <xf numFmtId="0" fontId="8" fillId="9" borderId="0" xfId="0" applyFont="1" applyFill="1" applyBorder="1" applyAlignment="1" applyProtection="1">
      <alignment horizontal="center" vertical="center" wrapText="1"/>
      <protection locked="0"/>
    </xf>
    <xf numFmtId="49" fontId="4" fillId="0" borderId="0" xfId="0" applyNumberFormat="1" applyFont="1" applyAlignment="1">
      <alignment horizontal="left" vertical="top" wrapText="1"/>
    </xf>
    <xf numFmtId="0" fontId="4" fillId="0" borderId="0" xfId="1" applyFont="1" applyFill="1" applyAlignment="1">
      <alignment wrapText="1"/>
    </xf>
    <xf numFmtId="0" fontId="4" fillId="0" borderId="0" xfId="1" applyFont="1" applyFill="1" applyAlignment="1"/>
    <xf numFmtId="0" fontId="23" fillId="11" borderId="13" xfId="0" applyFont="1" applyFill="1" applyBorder="1" applyAlignment="1">
      <alignment horizontal="center" vertical="center"/>
    </xf>
    <xf numFmtId="0" fontId="24" fillId="10" borderId="6" xfId="0" applyFont="1" applyFill="1" applyBorder="1" applyAlignment="1">
      <alignment horizontal="center" vertical="center"/>
    </xf>
    <xf numFmtId="0" fontId="24" fillId="10" borderId="16" xfId="0" applyFont="1" applyFill="1" applyBorder="1" applyAlignment="1">
      <alignment horizontal="center" vertical="center"/>
    </xf>
    <xf numFmtId="0" fontId="23" fillId="11" borderId="17" xfId="0" applyFont="1" applyFill="1" applyBorder="1" applyAlignment="1">
      <alignment horizontal="center" vertical="center"/>
    </xf>
    <xf numFmtId="0" fontId="23" fillId="11" borderId="18" xfId="0" applyFont="1" applyFill="1" applyBorder="1" applyAlignment="1">
      <alignment horizontal="center" vertical="center"/>
    </xf>
    <xf numFmtId="0" fontId="23" fillId="11" borderId="19" xfId="0" applyFont="1" applyFill="1" applyBorder="1" applyAlignment="1">
      <alignment horizontal="center" vertical="center"/>
    </xf>
    <xf numFmtId="0" fontId="25" fillId="9" borderId="0" xfId="0" applyFont="1" applyFill="1" applyAlignment="1">
      <alignment horizontal="left" vertical="center" wrapText="1"/>
    </xf>
    <xf numFmtId="0" fontId="25" fillId="17" borderId="0" xfId="0" applyFont="1" applyFill="1" applyAlignment="1">
      <alignment horizontal="left" vertical="center" wrapText="1"/>
    </xf>
    <xf numFmtId="9" fontId="38" fillId="9" borderId="0" xfId="4" applyFont="1" applyFill="1" applyAlignment="1" applyProtection="1">
      <alignment vertical="top" wrapText="1"/>
    </xf>
    <xf numFmtId="0" fontId="38" fillId="9" borderId="0" xfId="0" applyFont="1" applyFill="1"/>
    <xf numFmtId="0" fontId="38" fillId="9" borderId="0" xfId="0" applyFont="1" applyFill="1" applyAlignment="1">
      <alignment horizontal="left" vertical="center" wrapText="1"/>
    </xf>
    <xf numFmtId="0" fontId="6" fillId="9" borderId="15" xfId="0" applyFont="1" applyFill="1" applyBorder="1" applyAlignment="1">
      <alignment horizontal="center" vertical="center" wrapText="1"/>
    </xf>
    <xf numFmtId="0" fontId="6" fillId="9" borderId="6" xfId="0" applyFont="1" applyFill="1" applyBorder="1" applyAlignment="1">
      <alignment vertical="center" wrapText="1"/>
    </xf>
    <xf numFmtId="0" fontId="6" fillId="9" borderId="8" xfId="0" applyFont="1" applyFill="1" applyBorder="1" applyAlignment="1">
      <alignment vertical="center" wrapText="1"/>
    </xf>
    <xf numFmtId="0" fontId="6" fillId="9" borderId="16" xfId="0" applyFont="1" applyFill="1" applyBorder="1" applyAlignment="1">
      <alignment horizontal="center" vertical="center" wrapText="1"/>
    </xf>
    <xf numFmtId="0" fontId="6" fillId="9" borderId="17" xfId="0" applyFont="1" applyFill="1" applyBorder="1" applyAlignment="1">
      <alignment horizontal="center" vertical="center" wrapText="1"/>
    </xf>
    <xf numFmtId="0" fontId="6" fillId="9" borderId="27" xfId="0" applyFont="1" applyFill="1" applyBorder="1" applyAlignment="1">
      <alignment vertical="center" wrapText="1"/>
    </xf>
    <xf numFmtId="0" fontId="6" fillId="9" borderId="19" xfId="0" applyFont="1" applyFill="1" applyBorder="1" applyAlignment="1">
      <alignment horizontal="center" vertical="center" wrapText="1"/>
    </xf>
    <xf numFmtId="0" fontId="24" fillId="9" borderId="6" xfId="0" applyFont="1" applyFill="1" applyBorder="1" applyAlignment="1">
      <alignment horizontal="left" vertical="center"/>
    </xf>
    <xf numFmtId="0" fontId="6" fillId="9" borderId="6" xfId="0" applyFont="1" applyFill="1" applyBorder="1" applyAlignment="1">
      <alignment horizontal="left" vertical="center"/>
    </xf>
    <xf numFmtId="0" fontId="38" fillId="9" borderId="6" xfId="0" applyFont="1" applyFill="1" applyBorder="1"/>
    <xf numFmtId="0" fontId="38" fillId="9" borderId="16" xfId="0" applyFont="1" applyFill="1" applyBorder="1" applyAlignment="1">
      <alignment horizontal="center"/>
    </xf>
    <xf numFmtId="0" fontId="24" fillId="9" borderId="20" xfId="0" applyFont="1" applyFill="1" applyBorder="1" applyAlignment="1">
      <alignment horizontal="center" vertical="center" wrapText="1"/>
    </xf>
    <xf numFmtId="0" fontId="38" fillId="9" borderId="10" xfId="0" applyFont="1" applyFill="1" applyBorder="1"/>
    <xf numFmtId="0" fontId="24" fillId="9" borderId="16" xfId="0" applyFont="1" applyFill="1" applyBorder="1" applyAlignment="1">
      <alignment horizontal="center" vertical="center" wrapText="1"/>
    </xf>
    <xf numFmtId="0" fontId="24" fillId="9" borderId="15" xfId="0" applyFont="1" applyFill="1" applyBorder="1" applyAlignment="1">
      <alignment horizontal="center" wrapText="1"/>
    </xf>
    <xf numFmtId="0" fontId="24" fillId="9" borderId="17" xfId="0" applyFont="1" applyFill="1" applyBorder="1" applyAlignment="1">
      <alignment horizontal="center" wrapText="1"/>
    </xf>
    <xf numFmtId="0" fontId="38" fillId="9" borderId="18" xfId="0" applyFont="1" applyFill="1" applyBorder="1"/>
    <xf numFmtId="0" fontId="39" fillId="16" borderId="0" xfId="0" applyFont="1" applyFill="1" applyAlignment="1">
      <alignment horizontal="left" wrapText="1"/>
    </xf>
    <xf numFmtId="0" fontId="0" fillId="15" borderId="0" xfId="0" applyFill="1"/>
    <xf numFmtId="0" fontId="13" fillId="9" borderId="0" xfId="0" applyFont="1" applyFill="1" applyAlignment="1">
      <alignment wrapText="1"/>
    </xf>
    <xf numFmtId="0" fontId="40" fillId="9" borderId="0" xfId="0" applyFont="1" applyFill="1" applyAlignment="1">
      <alignment wrapText="1"/>
    </xf>
    <xf numFmtId="0" fontId="41" fillId="9" borderId="0" xfId="0" applyFont="1" applyFill="1" applyAlignment="1">
      <alignment horizontal="center"/>
    </xf>
    <xf numFmtId="0" fontId="14" fillId="9" borderId="0" xfId="0" applyFont="1" applyFill="1" applyBorder="1" applyAlignment="1" applyProtection="1">
      <alignment vertical="center"/>
    </xf>
    <xf numFmtId="0" fontId="4" fillId="9" borderId="0" xfId="0" applyFont="1" applyFill="1" applyAlignment="1" applyProtection="1">
      <alignment horizontal="center" vertical="center"/>
    </xf>
    <xf numFmtId="0" fontId="14" fillId="9" borderId="0" xfId="0" applyFont="1" applyFill="1" applyBorder="1" applyAlignment="1" applyProtection="1">
      <alignment vertical="center" wrapText="1"/>
    </xf>
    <xf numFmtId="0" fontId="23" fillId="11" borderId="14" xfId="0" applyFont="1" applyFill="1" applyBorder="1" applyAlignment="1" applyProtection="1">
      <alignment horizontal="center" vertical="center"/>
    </xf>
    <xf numFmtId="0" fontId="0" fillId="9" borderId="0" xfId="0" applyFill="1" applyProtection="1"/>
    <xf numFmtId="164" fontId="25" fillId="10" borderId="16" xfId="0" applyNumberFormat="1" applyFont="1" applyFill="1" applyBorder="1" applyAlignment="1" applyProtection="1">
      <alignment horizontal="center" vertical="center" wrapText="1"/>
    </xf>
    <xf numFmtId="0" fontId="8" fillId="9" borderId="0" xfId="0" applyFont="1" applyFill="1" applyAlignment="1" applyProtection="1">
      <alignment horizontal="center" vertical="center"/>
    </xf>
    <xf numFmtId="164" fontId="33" fillId="12" borderId="16" xfId="0" applyNumberFormat="1" applyFont="1" applyFill="1" applyBorder="1" applyAlignment="1" applyProtection="1">
      <alignment horizontal="center" vertical="center"/>
    </xf>
    <xf numFmtId="0" fontId="33" fillId="14" borderId="19" xfId="0" applyFont="1" applyFill="1" applyBorder="1" applyAlignment="1" applyProtection="1">
      <alignment horizontal="center" vertical="center"/>
    </xf>
    <xf numFmtId="0" fontId="25" fillId="9" borderId="0" xfId="0" applyFont="1" applyFill="1" applyBorder="1" applyAlignment="1" applyProtection="1">
      <alignment vertical="center"/>
    </xf>
    <xf numFmtId="0" fontId="4" fillId="9" borderId="0" xfId="0" applyFont="1" applyFill="1" applyAlignment="1" applyProtection="1">
      <alignment vertical="top" wrapText="1"/>
    </xf>
    <xf numFmtId="0" fontId="29" fillId="11" borderId="12" xfId="0" applyFont="1" applyFill="1" applyBorder="1" applyAlignment="1" applyProtection="1">
      <alignment horizontal="center" vertical="top" wrapText="1"/>
    </xf>
    <xf numFmtId="0" fontId="29" fillId="11" borderId="13" xfId="0" applyFont="1" applyFill="1" applyBorder="1" applyAlignment="1" applyProtection="1">
      <alignment horizontal="center" vertical="top"/>
    </xf>
    <xf numFmtId="0" fontId="29" fillId="11" borderId="14" xfId="0" applyFont="1" applyFill="1" applyBorder="1" applyAlignment="1" applyProtection="1">
      <alignment horizontal="center" vertical="center" wrapText="1"/>
    </xf>
    <xf numFmtId="0" fontId="33" fillId="12" borderId="10" xfId="0" applyFont="1" applyFill="1" applyBorder="1" applyAlignment="1" applyProtection="1">
      <alignment horizontal="center" vertical="top" wrapText="1"/>
    </xf>
    <xf numFmtId="164" fontId="34" fillId="12" borderId="21" xfId="0" applyNumberFormat="1" applyFont="1" applyFill="1" applyBorder="1" applyAlignment="1" applyProtection="1">
      <alignment horizontal="center" vertical="center" wrapText="1"/>
    </xf>
    <xf numFmtId="0" fontId="3" fillId="10" borderId="15" xfId="0" applyFont="1" applyFill="1" applyBorder="1" applyAlignment="1" applyProtection="1">
      <alignment vertical="top"/>
    </xf>
    <xf numFmtId="0" fontId="33" fillId="12" borderId="6" xfId="0" applyFont="1" applyFill="1" applyBorder="1" applyAlignment="1" applyProtection="1">
      <alignment horizontal="center" vertical="top" wrapText="1"/>
    </xf>
    <xf numFmtId="0" fontId="3" fillId="10" borderId="17" xfId="0" applyFont="1" applyFill="1" applyBorder="1" applyAlignment="1" applyProtection="1">
      <alignment vertical="top"/>
    </xf>
    <xf numFmtId="0" fontId="33" fillId="12" borderId="18" xfId="0" applyFont="1" applyFill="1" applyBorder="1" applyAlignment="1" applyProtection="1">
      <alignment horizontal="center" vertical="top" wrapText="1"/>
    </xf>
    <xf numFmtId="164" fontId="34" fillId="12" borderId="19" xfId="0" applyNumberFormat="1" applyFont="1" applyFill="1" applyBorder="1" applyAlignment="1" applyProtection="1">
      <alignment horizontal="center" vertical="center" wrapText="1"/>
    </xf>
    <xf numFmtId="0" fontId="0" fillId="9" borderId="0" xfId="0" applyFill="1" applyProtection="1">
      <protection locked="0"/>
    </xf>
    <xf numFmtId="0" fontId="8" fillId="9" borderId="0" xfId="0" applyFont="1" applyFill="1" applyAlignment="1" applyProtection="1">
      <alignment horizontal="center" vertical="center"/>
      <protection locked="0"/>
    </xf>
    <xf numFmtId="0" fontId="35" fillId="0" borderId="0" xfId="0" applyFont="1" applyFill="1"/>
    <xf numFmtId="0" fontId="24" fillId="9" borderId="15" xfId="0" applyFont="1" applyFill="1" applyBorder="1" applyAlignment="1">
      <alignment horizontal="center" vertical="center" wrapText="1"/>
    </xf>
    <xf numFmtId="0" fontId="24" fillId="9" borderId="16" xfId="0" applyFont="1" applyFill="1" applyBorder="1" applyAlignment="1">
      <alignment horizontal="center" vertical="center"/>
    </xf>
    <xf numFmtId="0" fontId="43" fillId="18" borderId="0" xfId="0" applyFont="1" applyFill="1"/>
    <xf numFmtId="0" fontId="42" fillId="18" borderId="0" xfId="0" applyFont="1" applyFill="1"/>
    <xf numFmtId="0" fontId="44" fillId="18" borderId="0" xfId="0" applyFont="1" applyFill="1" applyAlignment="1">
      <alignment horizontal="left" vertical="center"/>
    </xf>
    <xf numFmtId="0" fontId="38" fillId="9" borderId="0" xfId="0" applyFont="1" applyFill="1" applyAlignment="1">
      <alignment wrapText="1"/>
    </xf>
    <xf numFmtId="0" fontId="17" fillId="0" borderId="0" xfId="0" applyFont="1"/>
    <xf numFmtId="166" fontId="15" fillId="8" borderId="6" xfId="0" applyNumberFormat="1" applyFont="1" applyFill="1" applyBorder="1" applyAlignment="1">
      <alignment horizontal="center" vertical="center" wrapText="1"/>
    </xf>
    <xf numFmtId="0" fontId="15" fillId="8" borderId="6" xfId="0" applyFont="1" applyFill="1" applyBorder="1" applyAlignment="1">
      <alignment horizontal="center" vertical="center" wrapText="1"/>
    </xf>
    <xf numFmtId="166" fontId="12" fillId="8" borderId="6" xfId="0" applyNumberFormat="1" applyFont="1" applyFill="1" applyBorder="1" applyAlignment="1">
      <alignment horizontal="center" vertical="center" wrapText="1"/>
    </xf>
    <xf numFmtId="0" fontId="12" fillId="8" borderId="6" xfId="0" applyFont="1" applyFill="1" applyBorder="1" applyAlignment="1">
      <alignment horizontal="center" vertical="center" wrapText="1"/>
    </xf>
    <xf numFmtId="0" fontId="6" fillId="8" borderId="6" xfId="0" applyFont="1" applyFill="1" applyBorder="1" applyAlignment="1">
      <alignment horizontal="center" vertical="center" wrapText="1"/>
    </xf>
    <xf numFmtId="0" fontId="6" fillId="8" borderId="16" xfId="0" applyFont="1" applyFill="1" applyBorder="1" applyAlignment="1">
      <alignment horizontal="center" vertical="center" wrapText="1"/>
    </xf>
    <xf numFmtId="0" fontId="8" fillId="9" borderId="33" xfId="0" applyFont="1" applyFill="1" applyBorder="1" applyAlignment="1">
      <alignment horizontal="center" vertical="center" wrapText="1"/>
    </xf>
    <xf numFmtId="0" fontId="8" fillId="9" borderId="10" xfId="0" applyFont="1" applyFill="1" applyBorder="1" applyAlignment="1">
      <alignment vertical="center" wrapText="1"/>
    </xf>
    <xf numFmtId="0" fontId="14" fillId="9" borderId="0" xfId="0" applyFont="1" applyFill="1" applyAlignment="1">
      <alignment vertical="center"/>
    </xf>
    <xf numFmtId="0" fontId="37" fillId="8" borderId="15" xfId="2" applyFont="1" applyFill="1" applyBorder="1" applyAlignment="1">
      <alignment horizontal="center" wrapText="1"/>
    </xf>
    <xf numFmtId="0" fontId="37" fillId="8" borderId="6" xfId="2" applyFont="1" applyFill="1" applyBorder="1" applyAlignment="1">
      <alignment horizontal="center" wrapText="1"/>
    </xf>
    <xf numFmtId="0" fontId="37" fillId="8" borderId="6" xfId="2" applyFont="1" applyFill="1" applyBorder="1" applyAlignment="1">
      <alignment horizontal="center" vertical="center" wrapText="1"/>
    </xf>
    <xf numFmtId="0" fontId="37" fillId="8" borderId="16" xfId="2" applyFont="1" applyFill="1" applyBorder="1" applyAlignment="1">
      <alignment horizontal="center" vertical="center" wrapText="1"/>
    </xf>
    <xf numFmtId="0" fontId="0" fillId="0" borderId="0" xfId="0" applyAlignment="1">
      <alignment horizontal="center"/>
    </xf>
    <xf numFmtId="0" fontId="2" fillId="0" borderId="0" xfId="0" applyFont="1"/>
    <xf numFmtId="0" fontId="38" fillId="9" borderId="6" xfId="0" applyFont="1" applyFill="1" applyBorder="1" applyAlignment="1">
      <alignment wrapText="1"/>
    </xf>
    <xf numFmtId="0" fontId="3" fillId="9" borderId="15" xfId="0" applyFont="1" applyFill="1" applyBorder="1" applyAlignment="1">
      <alignment horizontal="center" vertical="center"/>
    </xf>
    <xf numFmtId="0" fontId="38" fillId="9" borderId="6" xfId="0" applyFont="1" applyFill="1" applyBorder="1" applyAlignment="1">
      <alignment vertical="center" wrapText="1"/>
    </xf>
    <xf numFmtId="0" fontId="6" fillId="9" borderId="0" xfId="0" applyFont="1" applyFill="1" applyAlignment="1">
      <alignment horizontal="left" vertical="center" wrapText="1"/>
    </xf>
    <xf numFmtId="0" fontId="8" fillId="9" borderId="0" xfId="0" applyFont="1" applyFill="1" applyAlignment="1">
      <alignment horizontal="left" vertical="center" wrapText="1"/>
    </xf>
    <xf numFmtId="0" fontId="38" fillId="8" borderId="6" xfId="0" applyFont="1" applyFill="1" applyBorder="1" applyAlignment="1">
      <alignment horizontal="center" vertical="center" wrapText="1"/>
    </xf>
    <xf numFmtId="0" fontId="38" fillId="9" borderId="6" xfId="0" applyFont="1" applyFill="1" applyBorder="1" applyAlignment="1">
      <alignment horizontal="left" vertical="center" wrapText="1"/>
    </xf>
    <xf numFmtId="0" fontId="24" fillId="9" borderId="6" xfId="0" applyFont="1" applyFill="1" applyBorder="1" applyAlignment="1">
      <alignment horizontal="left" vertical="center" wrapText="1"/>
    </xf>
    <xf numFmtId="0" fontId="12" fillId="5" borderId="18" xfId="0" applyFont="1" applyFill="1" applyBorder="1" applyAlignment="1" applyProtection="1">
      <alignment horizontal="center" vertical="center" wrapText="1"/>
      <protection locked="0"/>
    </xf>
    <xf numFmtId="164" fontId="34" fillId="12" borderId="16" xfId="0" applyNumberFormat="1" applyFont="1" applyFill="1" applyBorder="1" applyAlignment="1">
      <alignment horizontal="center" vertical="center" wrapText="1"/>
    </xf>
    <xf numFmtId="0" fontId="24" fillId="9" borderId="33" xfId="0" applyFont="1" applyFill="1" applyBorder="1" applyAlignment="1">
      <alignment horizontal="left" vertical="center" wrapText="1"/>
    </xf>
    <xf numFmtId="0" fontId="8" fillId="9" borderId="6" xfId="0" applyFont="1" applyFill="1" applyBorder="1" applyAlignment="1">
      <alignment horizontal="left" vertical="center" wrapText="1"/>
    </xf>
    <xf numFmtId="0" fontId="13" fillId="9" borderId="6" xfId="0" applyFont="1" applyFill="1" applyBorder="1" applyAlignment="1">
      <alignment horizontal="left" vertical="center" wrapText="1"/>
    </xf>
    <xf numFmtId="0" fontId="38" fillId="9" borderId="18" xfId="0" applyFont="1" applyFill="1" applyBorder="1" applyAlignment="1">
      <alignment horizontal="left" vertical="center" wrapText="1"/>
    </xf>
    <xf numFmtId="0" fontId="12" fillId="9" borderId="6" xfId="0" applyFont="1" applyFill="1" applyBorder="1" applyAlignment="1">
      <alignment horizontal="left" vertical="center" wrapText="1"/>
    </xf>
    <xf numFmtId="0" fontId="13" fillId="9" borderId="37" xfId="0" applyFont="1" applyFill="1" applyBorder="1" applyAlignment="1">
      <alignment horizontal="left" vertical="center" wrapText="1"/>
    </xf>
    <xf numFmtId="0" fontId="38" fillId="9" borderId="6" xfId="0" applyFont="1" applyFill="1" applyBorder="1" applyAlignment="1">
      <alignment vertical="center"/>
    </xf>
    <xf numFmtId="0" fontId="3" fillId="0" borderId="28" xfId="0" applyFont="1" applyFill="1" applyBorder="1"/>
    <xf numFmtId="0" fontId="14" fillId="0" borderId="28" xfId="0" applyFont="1" applyFill="1" applyBorder="1" applyAlignment="1">
      <alignment horizontal="center" vertical="center" wrapText="1"/>
    </xf>
    <xf numFmtId="0" fontId="3" fillId="0" borderId="28" xfId="0" applyFont="1" applyBorder="1" applyAlignment="1">
      <alignment vertical="top"/>
    </xf>
    <xf numFmtId="0" fontId="3" fillId="0" borderId="28" xfId="0" applyFont="1" applyBorder="1"/>
    <xf numFmtId="0" fontId="46" fillId="9" borderId="6" xfId="0" applyFont="1" applyFill="1" applyBorder="1" applyAlignment="1">
      <alignment vertical="center" wrapText="1"/>
    </xf>
    <xf numFmtId="0" fontId="15" fillId="20" borderId="6" xfId="0" applyFont="1" applyFill="1" applyBorder="1" applyAlignment="1">
      <alignment vertical="center" wrapText="1"/>
    </xf>
    <xf numFmtId="0" fontId="20" fillId="20" borderId="6" xfId="0" applyFont="1" applyFill="1" applyBorder="1" applyAlignment="1">
      <alignment vertical="center" wrapText="1"/>
    </xf>
    <xf numFmtId="0" fontId="3" fillId="20" borderId="15" xfId="0" applyFont="1" applyFill="1" applyBorder="1"/>
    <xf numFmtId="0" fontId="3" fillId="20" borderId="6" xfId="0" applyFont="1" applyFill="1" applyBorder="1"/>
    <xf numFmtId="0" fontId="3" fillId="20" borderId="16" xfId="0" applyFont="1" applyFill="1" applyBorder="1"/>
    <xf numFmtId="0" fontId="33" fillId="14" borderId="17" xfId="0" applyFont="1" applyFill="1" applyBorder="1" applyAlignment="1">
      <alignment horizontal="center" vertical="center" wrapText="1"/>
    </xf>
    <xf numFmtId="0" fontId="19" fillId="9" borderId="6" xfId="0" applyFont="1" applyFill="1" applyBorder="1" applyAlignment="1">
      <alignment vertical="center" wrapText="1"/>
    </xf>
    <xf numFmtId="0" fontId="19" fillId="9" borderId="18" xfId="0" applyFont="1" applyFill="1" applyBorder="1" applyAlignment="1">
      <alignment vertical="center" wrapText="1"/>
    </xf>
    <xf numFmtId="0" fontId="38" fillId="9" borderId="15" xfId="0" applyFont="1" applyFill="1" applyBorder="1" applyAlignment="1">
      <alignment horizontal="center" vertical="center"/>
    </xf>
    <xf numFmtId="0" fontId="38" fillId="9" borderId="15" xfId="0" applyFont="1" applyFill="1" applyBorder="1" applyAlignment="1">
      <alignment horizontal="center" vertical="center" wrapText="1"/>
    </xf>
    <xf numFmtId="0" fontId="38" fillId="5" borderId="6" xfId="0" applyFont="1" applyFill="1" applyBorder="1" applyAlignment="1" applyProtection="1">
      <alignment horizontal="center" vertical="center" wrapText="1"/>
      <protection locked="0"/>
    </xf>
    <xf numFmtId="1" fontId="38" fillId="9" borderId="6" xfId="0" applyNumberFormat="1" applyFont="1" applyFill="1" applyBorder="1" applyAlignment="1">
      <alignment horizontal="center" vertical="center" wrapText="1"/>
    </xf>
    <xf numFmtId="1" fontId="38" fillId="10" borderId="6" xfId="0" applyNumberFormat="1" applyFont="1" applyFill="1" applyBorder="1" applyAlignment="1">
      <alignment horizontal="center" vertical="center" wrapText="1"/>
    </xf>
    <xf numFmtId="0" fontId="38" fillId="10" borderId="6" xfId="0" applyFont="1" applyFill="1" applyBorder="1" applyAlignment="1">
      <alignment horizontal="center" vertical="center" wrapText="1"/>
    </xf>
    <xf numFmtId="0" fontId="38" fillId="9" borderId="6" xfId="0" applyFont="1" applyFill="1" applyBorder="1" applyAlignment="1">
      <alignment horizontal="center" vertical="center" wrapText="1"/>
    </xf>
    <xf numFmtId="0" fontId="38" fillId="0" borderId="6" xfId="0" applyFont="1" applyBorder="1" applyAlignment="1" applyProtection="1">
      <alignment horizontal="center" vertical="center" wrapText="1"/>
      <protection locked="0"/>
    </xf>
    <xf numFmtId="0" fontId="38" fillId="9" borderId="17" xfId="0" applyFont="1" applyFill="1" applyBorder="1" applyAlignment="1">
      <alignment horizontal="center" vertical="center"/>
    </xf>
    <xf numFmtId="0" fontId="38" fillId="9" borderId="17" xfId="0" applyFont="1" applyFill="1" applyBorder="1" applyAlignment="1">
      <alignment horizontal="center" vertical="center" wrapText="1"/>
    </xf>
    <xf numFmtId="0" fontId="38" fillId="9" borderId="18" xfId="0" applyFont="1" applyFill="1" applyBorder="1" applyAlignment="1">
      <alignment vertical="center" wrapText="1"/>
    </xf>
    <xf numFmtId="1" fontId="38" fillId="9" borderId="18" xfId="0" applyNumberFormat="1" applyFont="1" applyFill="1" applyBorder="1" applyAlignment="1">
      <alignment horizontal="center" vertical="center" wrapText="1"/>
    </xf>
    <xf numFmtId="1" fontId="38" fillId="10" borderId="18" xfId="0" applyNumberFormat="1" applyFont="1" applyFill="1" applyBorder="1" applyAlignment="1">
      <alignment horizontal="center" vertical="center" wrapText="1"/>
    </xf>
    <xf numFmtId="0" fontId="38" fillId="10" borderId="18" xfId="0" applyFont="1" applyFill="1" applyBorder="1" applyAlignment="1">
      <alignment horizontal="center" vertical="center" wrapText="1"/>
    </xf>
    <xf numFmtId="0" fontId="38" fillId="9" borderId="18" xfId="0" applyFont="1" applyFill="1" applyBorder="1" applyAlignment="1">
      <alignment horizontal="center" vertical="center" wrapText="1"/>
    </xf>
    <xf numFmtId="0" fontId="26" fillId="18" borderId="3" xfId="0" applyFont="1" applyFill="1" applyBorder="1" applyAlignment="1">
      <alignment horizontal="center" vertical="center"/>
    </xf>
    <xf numFmtId="0" fontId="26" fillId="18" borderId="4" xfId="0" applyFont="1" applyFill="1" applyBorder="1" applyAlignment="1">
      <alignment horizontal="center" vertical="center"/>
    </xf>
    <xf numFmtId="0" fontId="27" fillId="18" borderId="5" xfId="0" applyFont="1" applyFill="1" applyBorder="1" applyAlignment="1">
      <alignment horizontal="center" vertical="center"/>
    </xf>
    <xf numFmtId="0" fontId="27" fillId="18" borderId="0" xfId="0" applyFont="1" applyFill="1" applyAlignment="1">
      <alignment horizontal="center" vertical="center"/>
    </xf>
    <xf numFmtId="0" fontId="13" fillId="8" borderId="33" xfId="0" applyFont="1" applyFill="1" applyBorder="1" applyAlignment="1">
      <alignment horizontal="center" vertical="center" wrapText="1"/>
    </xf>
    <xf numFmtId="0" fontId="13" fillId="8" borderId="7" xfId="0" applyFont="1" applyFill="1" applyBorder="1" applyAlignment="1">
      <alignment horizontal="center" vertical="center" wrapText="1"/>
    </xf>
    <xf numFmtId="0" fontId="13" fillId="8" borderId="23" xfId="0" applyFont="1" applyFill="1" applyBorder="1" applyAlignment="1">
      <alignment horizontal="center" vertical="center" wrapText="1"/>
    </xf>
    <xf numFmtId="0" fontId="14" fillId="8" borderId="31" xfId="0" applyFont="1" applyFill="1" applyBorder="1" applyAlignment="1">
      <alignment horizontal="center" vertical="center" wrapText="1"/>
    </xf>
    <xf numFmtId="0" fontId="14" fillId="8" borderId="32" xfId="0" applyFont="1" applyFill="1" applyBorder="1" applyAlignment="1">
      <alignment horizontal="center" vertical="center" wrapText="1"/>
    </xf>
    <xf numFmtId="0" fontId="14" fillId="8" borderId="35" xfId="0" applyFont="1" applyFill="1" applyBorder="1" applyAlignment="1">
      <alignment horizontal="center" vertical="center" wrapText="1"/>
    </xf>
    <xf numFmtId="0" fontId="37" fillId="16" borderId="22" xfId="0" applyFont="1" applyFill="1" applyBorder="1" applyAlignment="1">
      <alignment horizontal="center" vertical="center"/>
    </xf>
    <xf numFmtId="0" fontId="37" fillId="16" borderId="7" xfId="0" applyFont="1" applyFill="1" applyBorder="1" applyAlignment="1">
      <alignment horizontal="center" vertical="center"/>
    </xf>
    <xf numFmtId="0" fontId="37" fillId="16" borderId="8" xfId="0" applyFont="1" applyFill="1" applyBorder="1" applyAlignment="1">
      <alignment horizontal="center" vertical="center"/>
    </xf>
    <xf numFmtId="0" fontId="14" fillId="8" borderId="37" xfId="0" applyFont="1" applyFill="1" applyBorder="1" applyAlignment="1">
      <alignment horizontal="center" vertical="center" wrapText="1"/>
    </xf>
    <xf numFmtId="0" fontId="0" fillId="0" borderId="10" xfId="0" applyBorder="1" applyAlignment="1">
      <alignment horizontal="center" vertical="center" wrapText="1"/>
    </xf>
    <xf numFmtId="0" fontId="32" fillId="16" borderId="5" xfId="0" applyFont="1" applyFill="1" applyBorder="1" applyAlignment="1">
      <alignment horizontal="center" vertical="center"/>
    </xf>
    <xf numFmtId="0" fontId="32" fillId="16" borderId="0" xfId="0" applyFont="1" applyFill="1" applyAlignment="1">
      <alignment horizontal="center" vertical="center"/>
    </xf>
    <xf numFmtId="0" fontId="32" fillId="16" borderId="34" xfId="0" applyFont="1" applyFill="1" applyBorder="1" applyAlignment="1">
      <alignment horizontal="center" vertical="center"/>
    </xf>
    <xf numFmtId="0" fontId="15" fillId="8" borderId="6" xfId="0" applyFont="1" applyFill="1" applyBorder="1" applyAlignment="1">
      <alignment horizontal="center" vertical="center"/>
    </xf>
    <xf numFmtId="166" fontId="15" fillId="8" borderId="6" xfId="0" applyNumberFormat="1" applyFont="1" applyFill="1" applyBorder="1" applyAlignment="1">
      <alignment horizontal="center" vertical="center" wrapText="1"/>
    </xf>
    <xf numFmtId="0" fontId="15" fillId="8" borderId="8" xfId="0" applyFont="1" applyFill="1" applyBorder="1" applyAlignment="1">
      <alignment horizontal="center" vertical="center"/>
    </xf>
    <xf numFmtId="0" fontId="32" fillId="16" borderId="22" xfId="0" applyFont="1" applyFill="1" applyBorder="1" applyAlignment="1">
      <alignment horizontal="center" vertical="center"/>
    </xf>
    <xf numFmtId="0" fontId="32" fillId="16" borderId="7" xfId="0" applyFont="1" applyFill="1" applyBorder="1" applyAlignment="1">
      <alignment horizontal="center" vertical="center"/>
    </xf>
    <xf numFmtId="0" fontId="32" fillId="16" borderId="8" xfId="0" applyFont="1" applyFill="1" applyBorder="1" applyAlignment="1">
      <alignment horizontal="center" vertical="center"/>
    </xf>
    <xf numFmtId="0" fontId="13" fillId="8" borderId="6" xfId="0" applyFont="1" applyFill="1" applyBorder="1" applyAlignment="1">
      <alignment horizontal="center" vertical="center" wrapText="1"/>
    </xf>
    <xf numFmtId="0" fontId="32" fillId="16" borderId="23" xfId="0" applyFont="1" applyFill="1" applyBorder="1" applyAlignment="1">
      <alignment horizontal="center" vertical="center"/>
    </xf>
    <xf numFmtId="0" fontId="26" fillId="19" borderId="3" xfId="0" applyFont="1" applyFill="1" applyBorder="1" applyAlignment="1">
      <alignment horizontal="center" vertical="center"/>
    </xf>
    <xf numFmtId="0" fontId="26" fillId="19" borderId="4" xfId="0" applyFont="1" applyFill="1" applyBorder="1" applyAlignment="1">
      <alignment horizontal="center" vertical="center"/>
    </xf>
    <xf numFmtId="0" fontId="26" fillId="19" borderId="1" xfId="0" applyFont="1" applyFill="1" applyBorder="1" applyAlignment="1">
      <alignment horizontal="center" vertical="center"/>
    </xf>
    <xf numFmtId="0" fontId="27" fillId="19" borderId="25" xfId="0" applyFont="1" applyFill="1" applyBorder="1" applyAlignment="1">
      <alignment horizontal="center" vertical="center"/>
    </xf>
    <xf numFmtId="0" fontId="27" fillId="19" borderId="2" xfId="0" applyFont="1" applyFill="1" applyBorder="1" applyAlignment="1">
      <alignment horizontal="center" vertical="center"/>
    </xf>
    <xf numFmtId="0" fontId="27" fillId="19" borderId="26" xfId="0" applyFont="1" applyFill="1" applyBorder="1" applyAlignment="1">
      <alignment horizontal="center" vertical="center"/>
    </xf>
    <xf numFmtId="0" fontId="29" fillId="8" borderId="24" xfId="0" applyFont="1" applyFill="1" applyBorder="1" applyAlignment="1">
      <alignment horizontal="center" vertical="center" wrapText="1"/>
    </xf>
    <xf numFmtId="0" fontId="29" fillId="8" borderId="8" xfId="0" applyFont="1" applyFill="1" applyBorder="1" applyAlignment="1">
      <alignment horizontal="center" vertical="center" wrapText="1"/>
    </xf>
    <xf numFmtId="0" fontId="29" fillId="8" borderId="10" xfId="0" applyFont="1" applyFill="1" applyBorder="1" applyAlignment="1">
      <alignment horizontal="center" vertical="center" wrapText="1"/>
    </xf>
    <xf numFmtId="0" fontId="29" fillId="8" borderId="21" xfId="0" applyFont="1" applyFill="1" applyBorder="1" applyAlignment="1">
      <alignment horizontal="center" vertical="center" wrapText="1"/>
    </xf>
    <xf numFmtId="0" fontId="29" fillId="8" borderId="5" xfId="0" applyFont="1" applyFill="1" applyBorder="1" applyAlignment="1">
      <alignment horizontal="center" vertical="center" wrapText="1"/>
    </xf>
    <xf numFmtId="0" fontId="29" fillId="8" borderId="25" xfId="0" applyFont="1" applyFill="1" applyBorder="1" applyAlignment="1">
      <alignment horizontal="center" vertical="center" wrapText="1"/>
    </xf>
    <xf numFmtId="0" fontId="29" fillId="8" borderId="9" xfId="0" applyFont="1" applyFill="1" applyBorder="1" applyAlignment="1">
      <alignment horizontal="center" vertical="center" wrapText="1"/>
    </xf>
    <xf numFmtId="0" fontId="29" fillId="8" borderId="28" xfId="0" applyFont="1" applyFill="1" applyBorder="1" applyAlignment="1">
      <alignment horizontal="center" vertical="center" wrapText="1"/>
    </xf>
    <xf numFmtId="0" fontId="26" fillId="19" borderId="5" xfId="0" applyFont="1" applyFill="1" applyBorder="1" applyAlignment="1">
      <alignment horizontal="center" vertical="center"/>
    </xf>
    <xf numFmtId="0" fontId="26" fillId="19" borderId="0" xfId="0" applyFont="1" applyFill="1" applyAlignment="1">
      <alignment horizontal="center" vertical="center"/>
    </xf>
    <xf numFmtId="0" fontId="27" fillId="19" borderId="5" xfId="0" applyFont="1" applyFill="1" applyBorder="1" applyAlignment="1">
      <alignment horizontal="center" vertical="center"/>
    </xf>
    <xf numFmtId="0" fontId="27" fillId="19" borderId="0" xfId="0" applyFont="1" applyFill="1" applyAlignment="1">
      <alignment horizontal="center" vertical="center"/>
    </xf>
    <xf numFmtId="0" fontId="28" fillId="5" borderId="0" xfId="0" applyFont="1" applyFill="1" applyAlignment="1">
      <alignment horizontal="center"/>
    </xf>
    <xf numFmtId="0" fontId="33" fillId="14" borderId="6" xfId="0" applyFont="1" applyFill="1" applyBorder="1" applyAlignment="1">
      <alignment horizontal="center" vertical="center" wrapText="1"/>
    </xf>
    <xf numFmtId="0" fontId="36" fillId="6" borderId="36" xfId="0" applyFont="1" applyFill="1" applyBorder="1" applyAlignment="1">
      <alignment horizontal="center" vertical="center"/>
    </xf>
    <xf numFmtId="0" fontId="36" fillId="6" borderId="32" xfId="0" applyFont="1" applyFill="1" applyBorder="1" applyAlignment="1">
      <alignment horizontal="center" vertical="center"/>
    </xf>
    <xf numFmtId="0" fontId="36" fillId="6" borderId="35" xfId="0" applyFont="1" applyFill="1" applyBorder="1" applyAlignment="1">
      <alignment horizontal="center" vertical="center"/>
    </xf>
    <xf numFmtId="0" fontId="36" fillId="4" borderId="36" xfId="0" applyFont="1" applyFill="1" applyBorder="1" applyAlignment="1">
      <alignment horizontal="center" vertical="center"/>
    </xf>
    <xf numFmtId="0" fontId="36" fillId="4" borderId="32" xfId="0" applyFont="1" applyFill="1" applyBorder="1" applyAlignment="1">
      <alignment horizontal="center" vertical="center"/>
    </xf>
    <xf numFmtId="0" fontId="36" fillId="4" borderId="35" xfId="0" applyFont="1" applyFill="1" applyBorder="1" applyAlignment="1">
      <alignment horizontal="center" vertical="center"/>
    </xf>
    <xf numFmtId="0" fontId="13" fillId="7" borderId="33" xfId="0" applyFont="1" applyFill="1" applyBorder="1" applyAlignment="1">
      <alignment horizontal="center" vertical="center" wrapText="1"/>
    </xf>
    <xf numFmtId="0" fontId="13" fillId="7" borderId="7" xfId="0" applyFont="1" applyFill="1" applyBorder="1" applyAlignment="1">
      <alignment horizontal="center" vertical="center" wrapText="1"/>
    </xf>
    <xf numFmtId="0" fontId="13" fillId="7" borderId="23" xfId="0" applyFont="1" applyFill="1" applyBorder="1" applyAlignment="1">
      <alignment horizontal="center" vertical="center" wrapText="1"/>
    </xf>
    <xf numFmtId="0" fontId="26" fillId="15" borderId="3" xfId="0" applyFont="1" applyFill="1" applyBorder="1" applyAlignment="1">
      <alignment horizontal="center" vertical="center"/>
    </xf>
    <xf numFmtId="0" fontId="26" fillId="15" borderId="4" xfId="0" applyFont="1" applyFill="1" applyBorder="1" applyAlignment="1">
      <alignment horizontal="center" vertical="center"/>
    </xf>
    <xf numFmtId="0" fontId="26" fillId="15" borderId="1" xfId="0" applyFont="1" applyFill="1" applyBorder="1" applyAlignment="1">
      <alignment horizontal="center" vertical="center"/>
    </xf>
    <xf numFmtId="0" fontId="26" fillId="15" borderId="5" xfId="0" applyFont="1" applyFill="1" applyBorder="1" applyAlignment="1">
      <alignment horizontal="center" vertical="center"/>
    </xf>
    <xf numFmtId="0" fontId="26" fillId="15" borderId="0" xfId="0" applyFont="1" applyFill="1" applyAlignment="1">
      <alignment horizontal="center" vertical="center"/>
    </xf>
    <xf numFmtId="0" fontId="26" fillId="15" borderId="34" xfId="0" applyFont="1" applyFill="1" applyBorder="1" applyAlignment="1">
      <alignment horizontal="center" vertical="center"/>
    </xf>
    <xf numFmtId="0" fontId="14" fillId="7" borderId="33" xfId="0" applyFont="1" applyFill="1" applyBorder="1" applyAlignment="1">
      <alignment horizontal="center" vertical="center" wrapText="1"/>
    </xf>
    <xf numFmtId="0" fontId="14" fillId="7" borderId="7" xfId="0" applyFont="1" applyFill="1" applyBorder="1" applyAlignment="1">
      <alignment horizontal="center" vertical="center" wrapText="1"/>
    </xf>
    <xf numFmtId="0" fontId="14" fillId="7" borderId="23" xfId="0" applyFont="1" applyFill="1" applyBorder="1" applyAlignment="1">
      <alignment horizontal="center" vertical="center" wrapText="1"/>
    </xf>
    <xf numFmtId="0" fontId="15" fillId="7" borderId="15" xfId="0" applyFont="1" applyFill="1" applyBorder="1" applyAlignment="1">
      <alignment horizontal="center" vertical="center"/>
    </xf>
    <xf numFmtId="0" fontId="15" fillId="7" borderId="6" xfId="0" applyFont="1" applyFill="1" applyBorder="1" applyAlignment="1">
      <alignment horizontal="center" vertical="center"/>
    </xf>
    <xf numFmtId="166" fontId="15" fillId="7" borderId="6" xfId="0" applyNumberFormat="1" applyFont="1" applyFill="1" applyBorder="1" applyAlignment="1">
      <alignment horizontal="center" vertical="center" wrapText="1"/>
    </xf>
    <xf numFmtId="0" fontId="13" fillId="7" borderId="8" xfId="0" applyFont="1" applyFill="1" applyBorder="1" applyAlignment="1">
      <alignment horizontal="center" vertical="center" wrapText="1"/>
    </xf>
    <xf numFmtId="0" fontId="14" fillId="7" borderId="37" xfId="0" applyFont="1" applyFill="1" applyBorder="1" applyAlignment="1">
      <alignment horizontal="center" vertical="center" wrapText="1"/>
    </xf>
    <xf numFmtId="0" fontId="27" fillId="15" borderId="5" xfId="0" applyFont="1" applyFill="1" applyBorder="1" applyAlignment="1">
      <alignment horizontal="center" vertical="center"/>
    </xf>
    <xf numFmtId="0" fontId="27" fillId="15" borderId="0" xfId="0" applyFont="1" applyFill="1" applyAlignment="1">
      <alignment horizontal="center" vertical="center"/>
    </xf>
    <xf numFmtId="0" fontId="33" fillId="14" borderId="32" xfId="0" applyFont="1" applyFill="1" applyBorder="1" applyAlignment="1">
      <alignment horizontal="center" vertical="center" wrapText="1"/>
    </xf>
    <xf numFmtId="0" fontId="33" fillId="14" borderId="0" xfId="0" applyFont="1" applyFill="1" applyAlignment="1">
      <alignment horizontal="center" vertical="center" wrapText="1"/>
    </xf>
    <xf numFmtId="0" fontId="26" fillId="15" borderId="0" xfId="0" applyFont="1" applyFill="1" applyBorder="1" applyAlignment="1">
      <alignment horizontal="center" vertical="center"/>
    </xf>
    <xf numFmtId="0" fontId="27" fillId="15" borderId="0" xfId="0" applyFont="1" applyFill="1" applyBorder="1" applyAlignment="1">
      <alignment horizontal="center" vertical="center"/>
    </xf>
    <xf numFmtId="0" fontId="36" fillId="16" borderId="36" xfId="0" applyFont="1" applyFill="1" applyBorder="1" applyAlignment="1">
      <alignment horizontal="center" vertical="center"/>
    </xf>
    <xf numFmtId="0" fontId="36" fillId="16" borderId="32" xfId="0" applyFont="1" applyFill="1" applyBorder="1" applyAlignment="1">
      <alignment horizontal="center" vertical="center"/>
    </xf>
    <xf numFmtId="0" fontId="36" fillId="16" borderId="35" xfId="0" applyFont="1" applyFill="1" applyBorder="1" applyAlignment="1">
      <alignment horizontal="center" vertical="center"/>
    </xf>
    <xf numFmtId="0" fontId="24" fillId="9" borderId="15" xfId="0" applyFont="1" applyFill="1" applyBorder="1" applyAlignment="1">
      <alignment horizontal="center" vertical="center" wrapText="1"/>
    </xf>
    <xf numFmtId="0" fontId="6" fillId="9" borderId="6" xfId="0" applyFont="1" applyFill="1" applyBorder="1" applyAlignment="1">
      <alignment horizontal="left" vertical="center" wrapText="1"/>
    </xf>
    <xf numFmtId="0" fontId="24" fillId="9" borderId="6" xfId="0" applyFont="1" applyFill="1" applyBorder="1" applyAlignment="1">
      <alignment horizontal="left" vertical="center" wrapText="1"/>
    </xf>
    <xf numFmtId="0" fontId="45" fillId="19" borderId="29" xfId="0" applyFont="1" applyFill="1" applyBorder="1" applyAlignment="1">
      <alignment horizontal="center" vertical="center" wrapText="1"/>
    </xf>
    <xf numFmtId="0" fontId="45" fillId="19" borderId="11" xfId="0" applyFont="1" applyFill="1" applyBorder="1" applyAlignment="1">
      <alignment horizontal="center" vertical="center" wrapText="1"/>
    </xf>
    <xf numFmtId="0" fontId="45" fillId="19" borderId="30" xfId="0" applyFont="1" applyFill="1" applyBorder="1" applyAlignment="1">
      <alignment horizontal="center" vertical="center" wrapText="1"/>
    </xf>
    <xf numFmtId="0" fontId="30" fillId="19" borderId="20" xfId="0" applyFont="1" applyFill="1" applyBorder="1" applyAlignment="1">
      <alignment horizontal="center" vertical="center" wrapText="1"/>
    </xf>
    <xf numFmtId="0" fontId="30" fillId="19" borderId="10" xfId="0" applyFont="1" applyFill="1" applyBorder="1" applyAlignment="1">
      <alignment horizontal="center" vertical="center" wrapText="1"/>
    </xf>
    <xf numFmtId="0" fontId="30" fillId="19" borderId="21" xfId="0" applyFont="1" applyFill="1" applyBorder="1" applyAlignment="1">
      <alignment horizontal="center" vertical="center" wrapText="1"/>
    </xf>
    <xf numFmtId="0" fontId="24" fillId="9" borderId="37" xfId="0" applyFont="1" applyFill="1" applyBorder="1" applyAlignment="1">
      <alignment horizontal="left" vertical="center" wrapText="1"/>
    </xf>
    <xf numFmtId="0" fontId="24" fillId="9" borderId="9" xfId="0" applyFont="1" applyFill="1" applyBorder="1" applyAlignment="1">
      <alignment horizontal="left" vertical="center" wrapText="1"/>
    </xf>
    <xf numFmtId="0" fontId="24" fillId="9" borderId="10" xfId="0" applyFont="1" applyFill="1" applyBorder="1" applyAlignment="1">
      <alignment horizontal="left" vertical="center" wrapText="1"/>
    </xf>
    <xf numFmtId="0" fontId="24" fillId="9" borderId="16" xfId="0" applyFont="1" applyFill="1" applyBorder="1" applyAlignment="1">
      <alignment horizontal="center" vertical="center"/>
    </xf>
    <xf numFmtId="49" fontId="24" fillId="9" borderId="15" xfId="0" applyNumberFormat="1" applyFont="1" applyFill="1" applyBorder="1" applyAlignment="1">
      <alignment horizontal="center" vertical="center" wrapText="1"/>
    </xf>
    <xf numFmtId="49" fontId="24" fillId="9" borderId="6" xfId="0" applyNumberFormat="1" applyFont="1" applyFill="1" applyBorder="1" applyAlignment="1">
      <alignment horizontal="left" vertical="center" wrapText="1"/>
    </xf>
    <xf numFmtId="0" fontId="6" fillId="9" borderId="33" xfId="0" applyFont="1" applyFill="1" applyBorder="1" applyAlignment="1">
      <alignment horizontal="left" vertical="center" wrapText="1"/>
    </xf>
    <xf numFmtId="0" fontId="24" fillId="9" borderId="33" xfId="0" applyFont="1" applyFill="1" applyBorder="1" applyAlignment="1">
      <alignment horizontal="left" vertical="center" wrapText="1"/>
    </xf>
    <xf numFmtId="0" fontId="24" fillId="9" borderId="17" xfId="0" applyFont="1" applyFill="1" applyBorder="1" applyAlignment="1">
      <alignment horizontal="center" vertical="center" wrapText="1"/>
    </xf>
    <xf numFmtId="0" fontId="24" fillId="9" borderId="31" xfId="0" applyFont="1" applyFill="1" applyBorder="1" applyAlignment="1">
      <alignment horizontal="left" vertical="center" wrapText="1"/>
    </xf>
    <xf numFmtId="0" fontId="30" fillId="19" borderId="12" xfId="0" applyFont="1" applyFill="1" applyBorder="1" applyAlignment="1">
      <alignment horizontal="center" vertical="center" wrapText="1"/>
    </xf>
    <xf numFmtId="0" fontId="30" fillId="19" borderId="13" xfId="0" applyFont="1" applyFill="1" applyBorder="1" applyAlignment="1">
      <alignment horizontal="center" vertical="center" wrapText="1"/>
    </xf>
    <xf numFmtId="0" fontId="30" fillId="19" borderId="14" xfId="0" applyFont="1" applyFill="1" applyBorder="1" applyAlignment="1">
      <alignment horizontal="center" vertical="center" wrapText="1"/>
    </xf>
    <xf numFmtId="0" fontId="38" fillId="9" borderId="10" xfId="0" applyFont="1" applyFill="1" applyBorder="1" applyAlignment="1">
      <alignment horizontal="left" vertical="center" wrapText="1"/>
    </xf>
    <xf numFmtId="0" fontId="38" fillId="9" borderId="6" xfId="0" applyFont="1" applyFill="1" applyBorder="1" applyAlignment="1">
      <alignment horizontal="left" vertical="center" wrapText="1"/>
    </xf>
  </cellXfs>
  <cellStyles count="5">
    <cellStyle name="20% - Accent1" xfId="1" builtinId="30"/>
    <cellStyle name="Accent1" xfId="2" builtinId="29"/>
    <cellStyle name="Hyperlink" xfId="3" builtinId="8"/>
    <cellStyle name="Normal" xfId="0" builtinId="0"/>
    <cellStyle name="Percent" xfId="4" builtinId="5"/>
  </cellStyles>
  <dxfs count="378">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rgb="FF9C0006"/>
      </font>
      <fill>
        <patternFill>
          <bgColor rgb="FFFFC7CE"/>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ill>
        <patternFill>
          <bgColor rgb="FFFF0000"/>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auto="1"/>
      </font>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color rgb="FF9C0006"/>
      </font>
      <fill>
        <patternFill>
          <bgColor rgb="FFFFC7CE"/>
        </patternFill>
      </fill>
    </dxf>
    <dxf>
      <protection locked="0"/>
    </dxf>
    <dxf>
      <protection locked="0"/>
    </dxf>
    <dxf>
      <protection locked="0"/>
    </dxf>
    <dxf>
      <protection locked="0"/>
    </dxf>
    <dxf>
      <protection locked="0"/>
    </dxf>
    <dxf>
      <protection locked="0"/>
    </dxf>
    <dxf>
      <fill>
        <patternFill>
          <bgColor theme="4" tint="0.79998168889431442"/>
        </patternFill>
      </fill>
    </dxf>
    <dxf>
      <fill>
        <patternFill>
          <bgColor theme="4" tint="0.79998168889431442"/>
        </patternFill>
      </fill>
    </dxf>
    <dxf>
      <fill>
        <patternFill>
          <bgColor theme="4" tint="0.79998168889431442"/>
        </patternFill>
      </fill>
    </dxf>
    <dxf>
      <fill>
        <patternFill>
          <bgColor theme="4" tint="0.79998168889431442"/>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fill>
        <patternFill patternType="solid">
          <bgColor theme="0"/>
        </patternFill>
      </fill>
    </dxf>
    <dxf>
      <protection locked="0"/>
    </dxf>
    <dxf>
      <protection locked="0"/>
    </dxf>
    <dxf>
      <protection locked="0"/>
    </dxf>
    <dxf>
      <protection locked="0"/>
    </dxf>
    <dxf>
      <protection locked="0"/>
    </dxf>
    <dxf>
      <protection locked="0"/>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ont>
        <color rgb="FF9C0006"/>
      </font>
      <fill>
        <patternFill>
          <bgColor rgb="FFFFC7CE"/>
        </patternFill>
      </fill>
    </dxf>
    <dxf>
      <fill>
        <patternFill>
          <bgColor theme="9" tint="0.59996337778862885"/>
        </patternFill>
      </fill>
    </dxf>
    <dxf>
      <fill>
        <patternFill>
          <bgColor theme="9" tint="0.59996337778862885"/>
        </patternFill>
      </fill>
    </dxf>
    <dxf>
      <fill>
        <patternFill>
          <bgColor theme="9" tint="0.59996337778862885"/>
        </patternFill>
      </fill>
    </dxf>
    <dxf>
      <font>
        <color rgb="FF9C0006"/>
      </font>
      <fill>
        <patternFill>
          <bgColor rgb="FFFFC7CE"/>
        </patternFill>
      </fill>
    </dxf>
    <dxf>
      <font>
        <color rgb="FF9C0006"/>
      </font>
      <fill>
        <patternFill>
          <bgColor rgb="FFFFFF00"/>
        </patternFill>
      </fill>
    </dxf>
    <dxf>
      <font>
        <color rgb="FF9C0006"/>
      </font>
      <fill>
        <patternFill>
          <bgColor rgb="FFFFC7CE"/>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no' ?><Relationships xmlns="http://schemas.openxmlformats.org/package/2006/relationships"><Relationship Id="rId8" Type="http://schemas.openxmlformats.org/officeDocument/2006/relationships/worksheet" Target="worksheets/sheet8.xml"></Relationship><Relationship Id="rId13" Type="http://schemas.openxmlformats.org/officeDocument/2006/relationships/pivotCacheDefinition" Target="pivotCache/pivotCacheDefinition1.xml"></Relationship><Relationship Id="rId18" Type="http://schemas.openxmlformats.org/officeDocument/2006/relationships/calcChain" Target="calcChain.xml"></Relationship><Relationship Id="rId3" Type="http://schemas.openxmlformats.org/officeDocument/2006/relationships/worksheet" Target="worksheets/sheet3.xml"></Relationship><Relationship Id="rId7" Type="http://schemas.openxmlformats.org/officeDocument/2006/relationships/worksheet" Target="worksheets/sheet7.xml"></Relationship><Relationship Id="rId12" Type="http://schemas.openxmlformats.org/officeDocument/2006/relationships/externalLink" Target="externalLinks/externalLink1.xml"></Relationship><Relationship Id="rId17" Type="http://schemas.openxmlformats.org/officeDocument/2006/relationships/sharedStrings" Target="sharedStrings.xml"></Relationship><Relationship Id="rId2" Type="http://schemas.openxmlformats.org/officeDocument/2006/relationships/worksheet" Target="worksheets/sheet2.xml"></Relationship><Relationship Id="rId16" Type="http://schemas.openxmlformats.org/officeDocument/2006/relationships/styles" Target="styles.xml"></Relationship><Relationship Id="rId1" Type="http://schemas.openxmlformats.org/officeDocument/2006/relationships/worksheet" Target="worksheets/sheet1.xml"></Relationship><Relationship Id="rId6" Type="http://schemas.openxmlformats.org/officeDocument/2006/relationships/worksheet" Target="worksheets/sheet6.xml"></Relationship><Relationship Id="rId11" Type="http://schemas.openxmlformats.org/officeDocument/2006/relationships/worksheet" Target="worksheets/sheet11.xml"></Relationship><Relationship Id="rId5" Type="http://schemas.openxmlformats.org/officeDocument/2006/relationships/worksheet" Target="worksheets/sheet5.xml"></Relationship><Relationship Id="rId15" Type="http://schemas.openxmlformats.org/officeDocument/2006/relationships/theme" Target="theme/theme1.xml"></Relationship><Relationship Id="rId10" Type="http://schemas.openxmlformats.org/officeDocument/2006/relationships/worksheet" Target="worksheets/sheet10.xml"></Relationship><Relationship Id="rId4" Type="http://schemas.openxmlformats.org/officeDocument/2006/relationships/worksheet" Target="worksheets/sheet4.xml"></Relationship><Relationship Id="rId9" Type="http://schemas.openxmlformats.org/officeDocument/2006/relationships/worksheet" Target="worksheets/sheet9.xml"></Relationship><Relationship Id="rId14" Type="http://schemas.openxmlformats.org/officeDocument/2006/relationships/pivotCacheDefinition" Target="pivotCache/pivotCacheDefinition2.xml"></Relationship><Relationship Id="rId19" Type="http://schemas.openxmlformats.org/officeDocument/2006/relationships/customXml" Target="../customXml/item1.xml"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3.xml"/><Relationship Id="rId1" Type="http://schemas.microsoft.com/office/2011/relationships/chartStyle" Target="style3.xml"/><Relationship Id="rId4" Type="http://schemas.openxmlformats.org/officeDocument/2006/relationships/image" Target="../media/image5.jpg"/></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3" Type="http://schemas.openxmlformats.org/officeDocument/2006/relationships/image" Target="../media/image5.jpg"/><Relationship Id="rId2" Type="http://schemas.microsoft.com/office/2011/relationships/chartColorStyle" Target="colors6.xml"/><Relationship Id="rId1" Type="http://schemas.microsoft.com/office/2011/relationships/chartStyle" Target="style6.xml"/></Relationships>
</file>

<file path=xl/charts/_rels/chart7.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8.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9.xml.rels><?xml version="1.0" encoding="UTF-8" standalone="yes"?>
<Relationships xmlns="http://schemas.openxmlformats.org/package/2006/relationships"><Relationship Id="rId3" Type="http://schemas.openxmlformats.org/officeDocument/2006/relationships/image" Target="../media/image5.jpg"/><Relationship Id="rId2" Type="http://schemas.microsoft.com/office/2011/relationships/chartColorStyle" Target="colors9.xml"/><Relationship Id="rId1" Type="http://schemas.microsoft.com/office/2011/relationships/chartStyle" Target="style9.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0000"/>
                </a:solidFill>
                <a:latin typeface="Arial"/>
                <a:ea typeface="Arial"/>
                <a:cs typeface="Arial"/>
              </a:defRPr>
            </a:pPr>
            <a:r>
              <a:rPr lang="ru-RU" sz="900" b="1" i="0" baseline="0">
                <a:effectLst/>
              </a:rPr>
              <a:t> Процентные доли ответов, полученных при оценке уровня безопасности хвостохранилища</a:t>
            </a:r>
            <a:endParaRPr lang="de-AT" sz="9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900" b="1">
                <a:latin typeface="Arial"/>
                <a:ea typeface="Arial"/>
                <a:cs typeface="Arial"/>
              </a:defRPr>
            </a:pPr>
            <a:r>
              <a:rPr lang="ru-RU" sz="900" b="1" i="0" baseline="0">
                <a:effectLst/>
              </a:rPr>
              <a:t>по Группе 1</a:t>
            </a:r>
            <a:endParaRPr lang="ru-RU" sz="900">
              <a:effectLst/>
            </a:endParaRPr>
          </a:p>
        </c:rich>
      </c:tx>
      <c:layout>
        <c:manualLayout>
          <c:xMode val="edge"/>
          <c:yMode val="edge"/>
          <c:x val="3.6438731812400128E-2"/>
          <c:y val="4.0746456692913376E-3"/>
        </c:manualLayout>
      </c:layout>
      <c:overlay val="0"/>
      <c:spPr>
        <a:noFill/>
        <a:ln w="25400">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900" b="1" i="0" u="none" strike="noStrike" kern="1200" baseline="0">
              <a:solidFill>
                <a:srgbClr val="000000"/>
              </a:solidFill>
              <a:latin typeface="Arial"/>
              <a:ea typeface="Arial"/>
              <a:cs typeface="Arial"/>
            </a:defRPr>
          </a:pPr>
          <a:endParaRPr lang="de-DE"/>
        </a:p>
      </c:txPr>
    </c:title>
    <c:autoTitleDeleted val="0"/>
    <c:view3D>
      <c:rotX val="34"/>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06795657471222"/>
          <c:y val="0.19467088812629232"/>
          <c:w val="0.71346890944622698"/>
          <c:h val="0.70846743884072438"/>
        </c:manualLayout>
      </c:layout>
      <c:pie3DChart>
        <c:varyColors val="1"/>
        <c:ser>
          <c:idx val="0"/>
          <c:order val="0"/>
          <c:tx>
            <c:v>B1</c:v>
          </c:tx>
          <c:dPt>
            <c:idx val="0"/>
            <c:bubble3D val="0"/>
            <c:spPr>
              <a:solidFill>
                <a:schemeClr val="accent6"/>
              </a:solidFill>
              <a:ln>
                <a:noFill/>
              </a:ln>
              <a:effectLst/>
              <a:sp3d/>
            </c:spPr>
            <c:extLst>
              <c:ext xmlns:c16="http://schemas.microsoft.com/office/drawing/2014/chart" uri="{C3380CC4-5D6E-409C-BE32-E72D297353CC}">
                <c16:uniqueId val="{00000001-7C93-43B0-AA87-755FA6A492DB}"/>
              </c:ext>
            </c:extLst>
          </c:dPt>
          <c:dPt>
            <c:idx val="1"/>
            <c:bubble3D val="0"/>
            <c:spPr>
              <a:solidFill>
                <a:schemeClr val="accent5"/>
              </a:solidFill>
              <a:ln>
                <a:noFill/>
              </a:ln>
              <a:effectLst/>
              <a:sp3d/>
            </c:spPr>
            <c:extLst>
              <c:ext xmlns:c16="http://schemas.microsoft.com/office/drawing/2014/chart" uri="{C3380CC4-5D6E-409C-BE32-E72D297353CC}">
                <c16:uniqueId val="{00000003-7C93-43B0-AA87-755FA6A492DB}"/>
              </c:ext>
            </c:extLst>
          </c:dPt>
          <c:dPt>
            <c:idx val="2"/>
            <c:bubble3D val="0"/>
            <c:spPr>
              <a:solidFill>
                <a:schemeClr val="accent4"/>
              </a:solidFill>
              <a:ln>
                <a:noFill/>
              </a:ln>
              <a:effectLst/>
              <a:sp3d/>
            </c:spPr>
            <c:extLst>
              <c:ext xmlns:c16="http://schemas.microsoft.com/office/drawing/2014/chart" uri="{C3380CC4-5D6E-409C-BE32-E72D297353CC}">
                <c16:uniqueId val="{00000005-7C93-43B0-AA87-755FA6A492DB}"/>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7-7C93-43B0-AA87-755FA6A492DB}"/>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9-7C93-43B0-AA87-755FA6A492DB}"/>
              </c:ext>
            </c:extLst>
          </c:dPt>
          <c:dLbls>
            <c:dLbl>
              <c:idx val="2"/>
              <c:layout>
                <c:manualLayout>
                  <c:x val="-0.10827252202587741"/>
                  <c:y val="0.11941826771653544"/>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C93-43B0-AA87-755FA6A492DB}"/>
                </c:ext>
              </c:extLst>
            </c:dLbl>
            <c:dLbl>
              <c:idx val="3"/>
              <c:layout>
                <c:manualLayout>
                  <c:x val="-4.6385062877762704E-3"/>
                  <c:y val="5.7266456692913366E-2"/>
                </c:manualLayout>
              </c:layout>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C93-43B0-AA87-755FA6A492DB}"/>
                </c:ext>
              </c:extLst>
            </c:dLbl>
            <c:dLbl>
              <c:idx val="4"/>
              <c:layout>
                <c:manualLayout>
                  <c:x val="-0.25809787054537109"/>
                  <c:y val="0.0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C93-43B0-AA87-755FA6A492DB}"/>
                </c:ext>
              </c:extLst>
            </c:dLbl>
            <c:spPr>
              <a:noFill/>
              <a:ln w="25400">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'Группа 1 Оценка'!$A$5:$A$9</c:f>
              <c:strCache>
                <c:ptCount val="5"/>
                <c:pt idx="0">
                  <c:v>неприменимо, %</c:v>
                </c:pt>
                <c:pt idx="1">
                  <c:v>да, %</c:v>
                </c:pt>
                <c:pt idx="2">
                  <c:v>скорее да, %</c:v>
                </c:pt>
                <c:pt idx="3">
                  <c:v>скорее нет, %</c:v>
                </c:pt>
                <c:pt idx="4">
                  <c:v>нет, %</c:v>
                </c:pt>
              </c:strCache>
            </c:strRef>
          </c:cat>
          <c:val>
            <c:numRef>
              <c:f>'Группа 1 Оценка'!$B$5:$B$9</c:f>
              <c:numCache>
                <c:formatCode>0.0</c:formatCode>
                <c:ptCount val="5"/>
                <c:pt idx="0">
                  <c:v>13.157894736842104</c:v>
                </c:pt>
                <c:pt idx="1">
                  <c:v>68.421052631578945</c:v>
                </c:pt>
                <c:pt idx="2">
                  <c:v>18.421052631578945</c:v>
                </c:pt>
                <c:pt idx="3">
                  <c:v>0</c:v>
                </c:pt>
                <c:pt idx="4">
                  <c:v>0</c:v>
                </c:pt>
              </c:numCache>
            </c:numRef>
          </c:val>
          <c:extLst>
            <c:ext xmlns:c16="http://schemas.microsoft.com/office/drawing/2014/chart" uri="{C3380CC4-5D6E-409C-BE32-E72D297353CC}">
              <c16:uniqueId val="{0000000A-7C93-43B0-AA87-755FA6A492DB}"/>
            </c:ext>
          </c:extLst>
        </c:ser>
        <c:dLbls>
          <c:showLegendKey val="0"/>
          <c:showVal val="0"/>
          <c:showCatName val="0"/>
          <c:showSerName val="0"/>
          <c:showPercent val="0"/>
          <c:showBubbleSize val="0"/>
          <c:showLeaderLines val="0"/>
        </c:dLbls>
      </c:pie3DChart>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rgbClr val="000000"/>
                </a:solidFill>
                <a:latin typeface="Arial"/>
                <a:ea typeface="Arial"/>
                <a:cs typeface="Arial"/>
              </a:defRPr>
            </a:pPr>
            <a:r>
              <a:rPr lang="de-AT" sz="1200" b="1" i="0" baseline="0">
                <a:effectLst/>
              </a:rPr>
              <a:t>Диаграмма </a:t>
            </a:r>
            <a:r>
              <a:rPr lang="ru-RU" sz="1200" b="1" i="0" baseline="0">
                <a:effectLst/>
              </a:rPr>
              <a:t>"паутина" для </a:t>
            </a:r>
            <a:r>
              <a:rPr lang="de-AT" sz="1200" b="1" i="0" baseline="0">
                <a:effectLst/>
              </a:rPr>
              <a:t>оценки</a:t>
            </a:r>
            <a:r>
              <a:rPr lang="ru-RU" sz="1200" b="1" i="0" baseline="0">
                <a:effectLst/>
              </a:rPr>
              <a:t> вопросов Группы 1 по категориям</a:t>
            </a:r>
            <a:endParaRPr lang="ru-UA" sz="1200">
              <a:effectLst/>
            </a:endParaRPr>
          </a:p>
          <a:p>
            <a:pPr marL="0" marR="0" lvl="0" indent="0" algn="ctr" defTabSz="914400" rtl="0" eaLnBrk="1" fontAlgn="auto" latinLnBrk="0" hangingPunct="1">
              <a:lnSpc>
                <a:spcPct val="100000"/>
              </a:lnSpc>
              <a:spcBef>
                <a:spcPts val="0"/>
              </a:spcBef>
              <a:spcAft>
                <a:spcPts val="0"/>
              </a:spcAft>
              <a:buClrTx/>
              <a:buSzTx/>
              <a:buFontTx/>
              <a:buNone/>
              <a:tabLst/>
              <a:defRPr sz="1200" b="1"/>
            </a:pPr>
            <a:endParaRPr lang="hu-HU" sz="1200"/>
          </a:p>
        </c:rich>
      </c:tx>
      <c:overlay val="0"/>
      <c:spPr>
        <a:noFill/>
        <a:ln w="25400">
          <a:noFill/>
        </a:ln>
        <a:effectLst/>
      </c:spPr>
      <c:txPr>
        <a:bodyPr rot="0" spcFirstLastPara="1" vertOverflow="ellipsis" vert="horz" wrap="square" anchor="ctr" anchorCtr="1"/>
        <a:lstStyle/>
        <a:p>
          <a:pPr marL="0" marR="0" lvl="0" indent="0" algn="ctr" defTabSz="914400" rtl="0" eaLnBrk="1" fontAlgn="auto" latinLnBrk="0" hangingPunct="1">
            <a:lnSpc>
              <a:spcPct val="100000"/>
            </a:lnSpc>
            <a:spcBef>
              <a:spcPts val="0"/>
            </a:spcBef>
            <a:spcAft>
              <a:spcPts val="0"/>
            </a:spcAft>
            <a:buClrTx/>
            <a:buSzTx/>
            <a:buFontTx/>
            <a:buNone/>
            <a:tabLst/>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33527989037877082"/>
          <c:y val="0.18160002557001942"/>
          <c:w val="0.3268280351933181"/>
          <c:h val="0.73076126224837268"/>
        </c:manualLayout>
      </c:layout>
      <c:radarChart>
        <c:radarStyle val="marker"/>
        <c:varyColors val="0"/>
        <c:ser>
          <c:idx val="0"/>
          <c:order val="0"/>
          <c:tx>
            <c:v>B1</c:v>
          </c:tx>
          <c:spPr>
            <a:ln w="28575" cap="rnd" cmpd="sng" algn="ctr">
              <a:solidFill>
                <a:schemeClr val="accent1">
                  <a:tint val="77000"/>
                  <a:shade val="95000"/>
                  <a:satMod val="105000"/>
                </a:schemeClr>
              </a:solidFill>
              <a:prstDash val="solid"/>
              <a:round/>
            </a:ln>
            <a:effectLst/>
          </c:spPr>
          <c:marker>
            <c:spPr>
              <a:solidFill>
                <a:schemeClr val="accent1">
                  <a:tint val="77000"/>
                </a:schemeClr>
              </a:solidFill>
              <a:ln w="9525" cap="flat" cmpd="sng" algn="ctr">
                <a:solidFill>
                  <a:schemeClr val="accent1">
                    <a:tint val="77000"/>
                    <a:shade val="95000"/>
                    <a:satMod val="105000"/>
                  </a:schemeClr>
                </a:solidFill>
                <a:prstDash val="solid"/>
                <a:round/>
              </a:ln>
              <a:effectLst/>
            </c:spPr>
          </c:marker>
          <c:cat>
            <c:strRef>
              <c:f>'Группа 1 Оценка'!$B$16:$B$23</c:f>
              <c:strCache>
                <c:ptCount val="8"/>
                <c:pt idx="0">
                  <c:v>ОВОС-ЗП</c:v>
                </c:pt>
                <c:pt idx="1">
                  <c:v>ПЛАС</c:v>
                </c:pt>
                <c:pt idx="2">
                  <c:v>ПРО</c:v>
                </c:pt>
                <c:pt idx="3">
                  <c:v>ДМЭ</c:v>
                </c:pt>
                <c:pt idx="4">
                  <c:v>УВП</c:v>
                </c:pt>
                <c:pt idx="5">
                  <c:v>TИ</c:v>
                </c:pt>
                <c:pt idx="6">
                  <c:v>МЭПИ</c:v>
                </c:pt>
                <c:pt idx="7">
                  <c:v>МЭОС</c:v>
                </c:pt>
              </c:strCache>
            </c:strRef>
          </c:cat>
          <c:val>
            <c:numRef>
              <c:f>'Группа 1 Оценка'!$C$16:$C$23</c:f>
              <c:numCache>
                <c:formatCode>0.0</c:formatCode>
                <c:ptCount val="8"/>
                <c:pt idx="0">
                  <c:v>83.333333333333343</c:v>
                </c:pt>
                <c:pt idx="1">
                  <c:v>100</c:v>
                </c:pt>
                <c:pt idx="2">
                  <c:v>96.875</c:v>
                </c:pt>
                <c:pt idx="3">
                  <c:v>100</c:v>
                </c:pt>
                <c:pt idx="4">
                  <c:v>100</c:v>
                </c:pt>
                <c:pt idx="5">
                  <c:v>91.666666666666657</c:v>
                </c:pt>
                <c:pt idx="6">
                  <c:v>87.5</c:v>
                </c:pt>
                <c:pt idx="7">
                  <c:v>91.666666666666657</c:v>
                </c:pt>
              </c:numCache>
            </c:numRef>
          </c:val>
          <c:extLst>
            <c:ext xmlns:c16="http://schemas.microsoft.com/office/drawing/2014/chart" uri="{C3380CC4-5D6E-409C-BE32-E72D297353CC}">
              <c16:uniqueId val="{00000003-09E6-4677-BC9D-3863692C202F}"/>
            </c:ext>
          </c:extLst>
        </c:ser>
        <c:ser>
          <c:idx val="1"/>
          <c:order val="1"/>
          <c:tx>
            <c:v>B1</c:v>
          </c:tx>
          <c:spPr>
            <a:ln w="28575" cap="rnd" cmpd="sng" algn="ctr">
              <a:solidFill>
                <a:schemeClr val="accent1">
                  <a:shade val="76000"/>
                  <a:shade val="95000"/>
                  <a:satMod val="105000"/>
                </a:schemeClr>
              </a:solidFill>
              <a:prstDash val="solid"/>
              <a:round/>
            </a:ln>
            <a:effectLst/>
          </c:spPr>
          <c:marker>
            <c:symbol val="triangle"/>
            <c:size val="5"/>
            <c:spPr>
              <a:solidFill>
                <a:schemeClr val="accent1">
                  <a:shade val="76000"/>
                </a:schemeClr>
              </a:solidFill>
              <a:ln w="9525" cap="flat" cmpd="sng" algn="ctr">
                <a:solidFill>
                  <a:schemeClr val="accent1">
                    <a:shade val="76000"/>
                    <a:shade val="95000"/>
                    <a:satMod val="105000"/>
                  </a:schemeClr>
                </a:solidFill>
                <a:prstDash val="solid"/>
                <a:round/>
              </a:ln>
              <a:effectLst/>
            </c:spPr>
          </c:marker>
          <c:cat>
            <c:strRef>
              <c:f>'[1]Group 1 Evaluation'!$B$16:$B$23</c:f>
              <c:strCache>
                <c:ptCount val="8"/>
                <c:pt idx="0">
                  <c:v>EIA-LUP</c:v>
                </c:pt>
                <c:pt idx="1">
                  <c:v>DDP</c:v>
                </c:pt>
                <c:pt idx="2">
                  <c:v>TRI</c:v>
                </c:pt>
                <c:pt idx="3">
                  <c:v>WTM</c:v>
                </c:pt>
                <c:pt idx="4">
                  <c:v>DRO</c:v>
                </c:pt>
                <c:pt idx="5">
                  <c:v>MIP</c:v>
                </c:pt>
                <c:pt idx="6">
                  <c:v>MEE</c:v>
                </c:pt>
                <c:pt idx="7">
                  <c:v>EMP</c:v>
                </c:pt>
              </c:strCache>
            </c:strRef>
          </c:cat>
          <c:val>
            <c:numRef>
              <c:f>'[1]Group 1 Evaluation'!$C$16:$C$23</c:f>
              <c:numCache>
                <c:formatCode>General</c:formatCode>
                <c:ptCount val="8"/>
                <c:pt idx="0">
                  <c:v>83.333333333333343</c:v>
                </c:pt>
                <c:pt idx="1">
                  <c:v>100</c:v>
                </c:pt>
                <c:pt idx="2">
                  <c:v>96.875</c:v>
                </c:pt>
                <c:pt idx="3">
                  <c:v>100</c:v>
                </c:pt>
                <c:pt idx="4">
                  <c:v>100</c:v>
                </c:pt>
                <c:pt idx="5">
                  <c:v>91.666666666666657</c:v>
                </c:pt>
                <c:pt idx="6">
                  <c:v>87.5</c:v>
                </c:pt>
                <c:pt idx="7">
                  <c:v>91.666666666666657</c:v>
                </c:pt>
              </c:numCache>
            </c:numRef>
          </c:val>
          <c:extLst>
            <c:ext xmlns:c16="http://schemas.microsoft.com/office/drawing/2014/chart" uri="{C3380CC4-5D6E-409C-BE32-E72D297353CC}">
              <c16:uniqueId val="{00000002-09E6-4677-BC9D-3863692C202F}"/>
            </c:ext>
          </c:extLst>
        </c:ser>
        <c:dLbls>
          <c:showLegendKey val="0"/>
          <c:showVal val="0"/>
          <c:showCatName val="0"/>
          <c:showSerName val="0"/>
          <c:showPercent val="0"/>
          <c:showBubbleSize val="0"/>
        </c:dLbls>
        <c:axId val="421329520"/>
        <c:axId val="1"/>
      </c:radarChart>
      <c:catAx>
        <c:axId val="421329520"/>
        <c:scaling>
          <c:orientation val="minMax"/>
        </c:scaling>
        <c:delete val="0"/>
        <c:axPos val="b"/>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100"/>
          <c:min val="1.0000000000000008E-14"/>
        </c:scaling>
        <c:delete val="0"/>
        <c:axPos val="l"/>
        <c:majorGridlines>
          <c:spPr>
            <a:ln w="12700" cap="flat" cmpd="sng" algn="ctr">
              <a:solidFill>
                <a:srgbClr val="666699"/>
              </a:solidFill>
              <a:prstDash val="solid"/>
              <a:round/>
            </a:ln>
            <a:effectLst/>
          </c:spPr>
        </c:majorGridlines>
        <c:numFmt formatCode="0.0"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de-DE"/>
          </a:p>
        </c:txPr>
        <c:crossAx val="421329520"/>
        <c:crosses val="autoZero"/>
        <c:crossBetween val="between"/>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100" b="0" i="0" u="none" strike="noStrike" baseline="0">
          <a:solidFill>
            <a:srgbClr val="000000"/>
          </a:solidFill>
          <a:latin typeface="Arial"/>
          <a:ea typeface="Arial"/>
          <a:cs typeface="Arial"/>
        </a:defRPr>
      </a:pPr>
      <a:endParaRPr lang="de-DE"/>
    </a:p>
  </c:txPr>
  <c:printSettings>
    <c:headerFooter alignWithMargins="0"/>
    <c:pageMargins b="1" l="0.75000000000000011" r="0.75000000000000011"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lrMapOvr bg1="lt1" tx1="dk1" bg2="lt2" tx2="dk2" accent1="accent1" accent2="accent2" accent3="accent3" accent4="accent4" accent5="accent5" accent6="accent6" hlink="hlink" folHlink="folHlink"/>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ru-RU"/>
              <a:t>Графическая интерпретация уровня безопасности хвостохранилища</a:t>
            </a:r>
            <a:r>
              <a:rPr lang="ru-RU" baseline="0"/>
              <a:t> по группе 1</a:t>
            </a:r>
            <a:endParaRPr lang="hu-HU"/>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16790461194929554"/>
          <c:y val="0.19041100698466182"/>
          <c:w val="0.75843578354772978"/>
          <c:h val="0.61729255714219267"/>
        </c:manualLayout>
      </c:layout>
      <c:scatterChart>
        <c:scatterStyle val="lineMarker"/>
        <c:varyColors val="0"/>
        <c:ser>
          <c:idx val="0"/>
          <c:order val="0"/>
          <c:tx>
            <c:v>B1</c:v>
          </c:tx>
          <c:spPr>
            <a:ln w="28575" cap="rnd" cmpd="sng" algn="ctr">
              <a:noFill/>
              <a:prstDash val="solid"/>
              <a:round/>
            </a:ln>
            <a:effectLst/>
          </c:spPr>
          <c:marker>
            <c:symbol val="triangle"/>
            <c:size val="10"/>
            <c:spPr>
              <a:solidFill>
                <a:schemeClr val="accent1"/>
              </a:solidFill>
              <a:ln w="9525" cap="flat" cmpd="sng" algn="ctr">
                <a:solidFill>
                  <a:schemeClr val="accent1">
                    <a:shade val="95000"/>
                    <a:satMod val="105000"/>
                  </a:schemeClr>
                </a:solidFill>
                <a:prstDash val="solid"/>
                <a:round/>
              </a:ln>
              <a:effectLst/>
            </c:spPr>
          </c:marker>
          <c:dPt>
            <c:idx val="0"/>
            <c:bubble3D val="0"/>
            <c:extLst>
              <c:ext xmlns:c16="http://schemas.microsoft.com/office/drawing/2014/chart" uri="{C3380CC4-5D6E-409C-BE32-E72D297353CC}">
                <c16:uniqueId val="{00000000-2694-462A-8A72-E9EADBDFD943}"/>
              </c:ext>
            </c:extLst>
          </c:dPt>
          <c:dLbls>
            <c:dLbl>
              <c:idx val="0"/>
              <c:layout>
                <c:manualLayout>
                  <c:x val="1.8792729150286916E-2"/>
                  <c:y val="1.5448516890982594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2694-462A-8A72-E9EADBDFD943}"/>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'[1]Group 1 Evaluation'!$B$11</c:f>
              <c:numCache>
                <c:formatCode>General</c:formatCode>
                <c:ptCount val="1"/>
                <c:pt idx="0">
                  <c:v>78.787878787878782</c:v>
                </c:pt>
              </c:numCache>
            </c:numRef>
          </c:xVal>
          <c:yVal>
            <c:numRef>
              <c:f>'[1]Group 1 Evaluation'!$B$10</c:f>
              <c:numCache>
                <c:formatCode>General</c:formatCode>
                <c:ptCount val="1"/>
                <c:pt idx="0">
                  <c:v>96.276595744680847</c:v>
                </c:pt>
              </c:numCache>
            </c:numRef>
          </c:yVal>
          <c:smooth val="0"/>
          <c:extLst>
            <c:ext xmlns:c16="http://schemas.microsoft.com/office/drawing/2014/chart" uri="{C3380CC4-5D6E-409C-BE32-E72D297353CC}">
              <c16:uniqueId val="{00000001-2694-462A-8A72-E9EADBDFD943}"/>
            </c:ext>
          </c:extLst>
        </c:ser>
        <c:dLbls>
          <c:showLegendKey val="0"/>
          <c:showVal val="0"/>
          <c:showCatName val="0"/>
          <c:showSerName val="0"/>
          <c:showPercent val="0"/>
          <c:showBubbleSize val="0"/>
        </c:dLbls>
        <c:axId val="322177200"/>
        <c:axId val="1"/>
      </c:scatterChart>
      <c:valAx>
        <c:axId val="322177200"/>
        <c:scaling>
          <c:orientation val="minMax"/>
          <c:max val="100"/>
          <c:min val="0"/>
        </c:scaling>
        <c:delete val="0"/>
        <c:axPos val="b"/>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r>
                  <a:rPr lang="ru-RU" sz="1000">
                    <a:latin typeface="Arial" panose="020B0604020202020204" pitchFamily="34" charset="0"/>
                    <a:cs typeface="Arial" panose="020B0604020202020204" pitchFamily="34" charset="0"/>
                  </a:rPr>
                  <a:t>Достоверность</a:t>
                </a:r>
                <a:r>
                  <a:rPr lang="ru-RU">
                    <a:latin typeface="Arial" panose="020B0604020202020204" pitchFamily="34" charset="0"/>
                    <a:cs typeface="Arial" panose="020B0604020202020204" pitchFamily="34" charset="0"/>
                  </a:rPr>
                  <a:t>,    </a:t>
                </a:r>
              </a:p>
              <a:p>
                <a:pPr>
                  <a:defRPr>
                    <a:latin typeface="Arial" panose="020B0604020202020204" pitchFamily="34" charset="0"/>
                    <a:ea typeface="Calibri"/>
                    <a:cs typeface="Arial" panose="020B0604020202020204" pitchFamily="34" charset="0"/>
                  </a:defRPr>
                </a:pPr>
                <a:r>
                  <a:rPr lang="hu-HU">
                    <a:latin typeface="Arial" panose="020B0604020202020204" pitchFamily="34" charset="0"/>
                    <a:cs typeface="Arial" panose="020B0604020202020204" pitchFamily="34" charset="0"/>
                  </a:rPr>
                  <a:t>%</a:t>
                </a:r>
              </a:p>
            </c:rich>
          </c:tx>
          <c:layout>
            <c:manualLayout>
              <c:xMode val="edge"/>
              <c:yMode val="edge"/>
              <c:x val="0.43958521232452274"/>
              <c:y val="0.86998240679805439"/>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crossBetween val="midCat"/>
        <c:majorUnit val="25"/>
        <c:minorUnit val="25"/>
      </c:valAx>
      <c:valAx>
        <c:axId val="1"/>
        <c:scaling>
          <c:orientation val="minMax"/>
          <c:max val="100"/>
          <c:min val="0"/>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ru-RU"/>
                  <a:t>СТБ</a:t>
                </a:r>
                <a:r>
                  <a:rPr lang="hu-HU"/>
                  <a:t>, %</a:t>
                </a:r>
              </a:p>
            </c:rich>
          </c:tx>
          <c:overlay val="0"/>
          <c:spPr>
            <a:noFill/>
            <a:ln w="25400">
              <a:noFill/>
            </a:ln>
            <a:effectLst/>
          </c:spPr>
          <c:txPr>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322177200"/>
        <c:crosses val="autoZero"/>
        <c:crossBetween val="midCat"/>
        <c:majorUnit val="25"/>
      </c:valAx>
      <c:spPr>
        <a:blipFill>
          <a:blip xmlns:r="http://schemas.openxmlformats.org/officeDocument/2006/relationships" r:embed="rId4"/>
          <a:stretch>
            <a:fillRect/>
          </a:stretch>
        </a:blip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pageMargins b="0.75000000000000111" l="0.70000000000000107" r="0.70000000000000107" t="0.750000000000001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r>
              <a:rPr lang="ru-RU"/>
              <a:t> Процентные доли ответов по всем вопросам</a:t>
            </a:r>
            <a:endParaRPr lang="de-AT"/>
          </a:p>
        </c:rich>
      </c:tx>
      <c:layout>
        <c:manualLayout>
          <c:xMode val="edge"/>
          <c:yMode val="edge"/>
          <c:x val="3.6438731812400128E-2"/>
          <c:y val="4.0746456692913376E-3"/>
        </c:manualLayout>
      </c:layout>
      <c:overlay val="0"/>
      <c:spPr>
        <a:noFill/>
        <a:ln>
          <a:noFill/>
        </a:ln>
        <a:effectLst/>
      </c:spPr>
      <c:txPr>
        <a:bodyPr rot="0" spcFirstLastPara="1" vertOverflow="ellipsis" vert="horz" wrap="square" anchor="ctr" anchorCtr="1"/>
        <a:lstStyle/>
        <a:p>
          <a:pPr>
            <a:defRPr sz="1800" b="1" i="0" u="none" strike="noStrike" kern="1200" baseline="0">
              <a:solidFill>
                <a:schemeClr val="dk1">
                  <a:lumMod val="75000"/>
                  <a:lumOff val="25000"/>
                </a:schemeClr>
              </a:solidFill>
              <a:latin typeface="+mn-lt"/>
              <a:ea typeface="+mn-ea"/>
              <a:cs typeface="+mn-cs"/>
            </a:defRPr>
          </a:pPr>
          <a:endParaRPr lang="de-DE"/>
        </a:p>
      </c:txPr>
    </c:title>
    <c:autoTitleDeleted val="0"/>
    <c:view3D>
      <c:rotX val="50"/>
      <c:rotY val="0"/>
      <c:depthPercent val="100"/>
      <c:rAngAx val="0"/>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1527182149318294"/>
          <c:y val="0.28139667678411978"/>
          <c:w val="0.71346890944622698"/>
          <c:h val="0.70846743884072438"/>
        </c:manualLayout>
      </c:layout>
      <c:pie3DChart>
        <c:varyColors val="1"/>
        <c:ser>
          <c:idx val="1"/>
          <c:order val="0"/>
          <c:tx>
            <c:v>B2</c:v>
          </c:tx>
          <c:explosion val="2"/>
          <c:dPt>
            <c:idx val="0"/>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8-54C0-4ADB-AC6E-3F7058761CC9}"/>
              </c:ext>
            </c:extLst>
          </c:dPt>
          <c:dPt>
            <c:idx val="1"/>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9-54C0-4ADB-AC6E-3F7058761CC9}"/>
              </c:ext>
            </c:extLst>
          </c:dPt>
          <c:dPt>
            <c:idx val="2"/>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A-54C0-4ADB-AC6E-3F7058761CC9}"/>
              </c:ext>
            </c:extLst>
          </c:dPt>
          <c:dPt>
            <c:idx val="3"/>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B-54C0-4ADB-AC6E-3F7058761CC9}"/>
              </c:ext>
            </c:extLst>
          </c:dPt>
          <c:dPt>
            <c:idx val="4"/>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C-54C0-4ADB-AC6E-3F7058761CC9}"/>
              </c:ext>
            </c:extLst>
          </c:dPt>
          <c:dLbls>
            <c:dLbl>
              <c:idx val="0"/>
              <c:layout>
                <c:manualLayout>
                  <c:x val="0.21194957805095271"/>
                  <c:y val="7.7672242081677501E-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r>
                      <a:rPr lang="ru-RU"/>
                      <a:t>неприменимо, 15.7%</a:t>
                    </a:r>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0.253477849065737"/>
                      <c:h val="0.10822141158306381"/>
                    </c:manualLayout>
                  </c15:layout>
                  <c15:showDataLabelsRange val="0"/>
                </c:ext>
                <c:ext xmlns:c16="http://schemas.microsoft.com/office/drawing/2014/chart" uri="{C3380CC4-5D6E-409C-BE32-E72D297353CC}">
                  <c16:uniqueId val="{00000018-54C0-4ADB-AC6E-3F7058761CC9}"/>
                </c:ext>
              </c:extLst>
            </c:dLbl>
            <c:dLbl>
              <c:idx val="1"/>
              <c:layout>
                <c:manualLayout>
                  <c:x val="7.0591129923172055E-2"/>
                  <c:y val="-1.2185889555133783E-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r>
                      <a:rPr lang="ru-RU"/>
                      <a:t>да, 57,4%</a:t>
                    </a:r>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0.13071145958859123"/>
                      <c:h val="0.11457545450069904"/>
                    </c:manualLayout>
                  </c15:layout>
                  <c15:showDataLabelsRange val="0"/>
                </c:ext>
                <c:ext xmlns:c16="http://schemas.microsoft.com/office/drawing/2014/chart" uri="{C3380CC4-5D6E-409C-BE32-E72D297353CC}">
                  <c16:uniqueId val="{00000019-54C0-4ADB-AC6E-3F7058761CC9}"/>
                </c:ext>
              </c:extLst>
            </c:dLbl>
            <c:dLbl>
              <c:idx val="2"/>
              <c:layout>
                <c:manualLayout>
                  <c:x val="-4.9646428785735108E-4"/>
                  <c:y val="-2.7250136088090224E-3"/>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r>
                      <a:rPr lang="ru-RU"/>
                      <a:t>скорее да, 9,9%</a:t>
                    </a:r>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0.18167109295646308"/>
                      <c:h val="9.9961823795026924E-2"/>
                    </c:manualLayout>
                  </c15:layout>
                  <c15:showDataLabelsRange val="0"/>
                </c:ext>
                <c:ext xmlns:c16="http://schemas.microsoft.com/office/drawing/2014/chart" uri="{C3380CC4-5D6E-409C-BE32-E72D297353CC}">
                  <c16:uniqueId val="{0000001A-54C0-4ADB-AC6E-3F7058761CC9}"/>
                </c:ext>
              </c:extLst>
            </c:dLbl>
            <c:dLbl>
              <c:idx val="3"/>
              <c:layout>
                <c:manualLayout>
                  <c:x val="1.8167455835744369E-2"/>
                  <c:y val="-5.0372429365891293E-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r>
                      <a:rPr lang="ru-RU"/>
                      <a:t>скорее нет, 8,1%</a:t>
                    </a:r>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0.1954070304960758"/>
                      <c:h val="9.9961823795026924E-2"/>
                    </c:manualLayout>
                  </c15:layout>
                  <c15:showDataLabelsRange val="0"/>
                </c:ext>
                <c:ext xmlns:c16="http://schemas.microsoft.com/office/drawing/2014/chart" uri="{C3380CC4-5D6E-409C-BE32-E72D297353CC}">
                  <c16:uniqueId val="{0000001B-54C0-4ADB-AC6E-3F7058761CC9}"/>
                </c:ext>
              </c:extLst>
            </c:dLbl>
            <c:dLbl>
              <c:idx val="4"/>
              <c:layout>
                <c:manualLayout>
                  <c:x val="0.15709027424271413"/>
                  <c:y val="-4.4193022014077717E-2"/>
                </c:manualLayout>
              </c:layout>
              <c:tx>
                <c:rich>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r>
                      <a:rPr lang="ru-RU"/>
                      <a:t>нет, 9%</a:t>
                    </a:r>
                  </a:p>
                </c:rich>
              </c:tx>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noAutofit/>
                </a:bodyPr>
                <a:lstStyle/>
                <a:p>
                  <a:pPr>
                    <a:defRPr sz="1000" b="1" i="0" u="none" strike="noStrike" kern="1200" baseline="0">
                      <a:solidFill>
                        <a:schemeClr val="lt1"/>
                      </a:solidFill>
                      <a:latin typeface="+mn-lt"/>
                      <a:ea typeface="+mn-ea"/>
                      <a:cs typeface="+mn-cs"/>
                    </a:defRPr>
                  </a:pPr>
                  <a:endParaRPr lang="de-DE"/>
                </a:p>
              </c:txPr>
              <c:dLblPos val="bestFit"/>
              <c:showLegendKey val="0"/>
              <c:showVal val="0"/>
              <c:showCatName val="0"/>
              <c:showSerName val="0"/>
              <c:showPercent val="1"/>
              <c:showBubbleSize val="0"/>
              <c:extLst>
                <c:ext xmlns:c15="http://schemas.microsoft.com/office/drawing/2012/chart" uri="{CE6537A1-D6FC-4f65-9D91-7224C49458BB}">
                  <c15:layout>
                    <c:manualLayout>
                      <c:w val="0.12591662135806875"/>
                      <c:h val="9.1702236006990082E-2"/>
                    </c:manualLayout>
                  </c15:layout>
                  <c15:showDataLabelsRange val="0"/>
                </c:ext>
                <c:ext xmlns:c16="http://schemas.microsoft.com/office/drawing/2014/chart" uri="{C3380CC4-5D6E-409C-BE32-E72D297353CC}">
                  <c16:uniqueId val="{0000001C-54C0-4ADB-AC6E-3F7058761CC9}"/>
                </c:ext>
              </c:extLst>
            </c:dLbl>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de-DE"/>
              </a:p>
            </c:txPr>
            <c:dLblPos val="ctr"/>
            <c:showLegendKey val="0"/>
            <c:showVal val="0"/>
            <c:showCatName val="0"/>
            <c:showSerName val="0"/>
            <c:showPercent val="1"/>
            <c:showBubbleSize val="0"/>
            <c:showLeaderLines val="1"/>
            <c:leaderLines>
              <c:spPr>
                <a:ln w="9525">
                  <a:solidFill>
                    <a:schemeClr val="dk1">
                      <a:lumMod val="50000"/>
                      <a:lumOff val="50000"/>
                    </a:schemeClr>
                  </a:solidFill>
                </a:ln>
                <a:effectLst/>
              </c:spPr>
            </c:leaderLines>
            <c:extLst>
              <c:ext xmlns:c15="http://schemas.microsoft.com/office/drawing/2012/chart" uri="{CE6537A1-D6FC-4f65-9D91-7224C49458BB}"/>
            </c:extLst>
          </c:dLbls>
          <c:cat>
            <c:strRef>
              <c:f>'Группа 2 Оценка'!$A$5:$A$9</c:f>
              <c:strCache>
                <c:ptCount val="5"/>
                <c:pt idx="0">
                  <c:v>неприменимо, %</c:v>
                </c:pt>
                <c:pt idx="1">
                  <c:v>да, %</c:v>
                </c:pt>
                <c:pt idx="2">
                  <c:v>скорее да, %</c:v>
                </c:pt>
                <c:pt idx="3">
                  <c:v>скорее нет, %</c:v>
                </c:pt>
                <c:pt idx="4">
                  <c:v>нет, %</c:v>
                </c:pt>
              </c:strCache>
            </c:strRef>
          </c:cat>
          <c:val>
            <c:numRef>
              <c:f>'Группа 2 Оценка'!$B$5:$B$9</c:f>
              <c:numCache>
                <c:formatCode>0.0</c:formatCode>
                <c:ptCount val="5"/>
                <c:pt idx="0">
                  <c:v>15.695067264573993</c:v>
                </c:pt>
                <c:pt idx="1">
                  <c:v>57.399103139013455</c:v>
                </c:pt>
                <c:pt idx="2">
                  <c:v>9.8654708520179373</c:v>
                </c:pt>
                <c:pt idx="3">
                  <c:v>8.071748878923767</c:v>
                </c:pt>
                <c:pt idx="4">
                  <c:v>8.9686098654708513</c:v>
                </c:pt>
              </c:numCache>
            </c:numRef>
          </c:val>
          <c:extLst>
            <c:ext xmlns:c16="http://schemas.microsoft.com/office/drawing/2014/chart" uri="{C3380CC4-5D6E-409C-BE32-E72D297353CC}">
              <c16:uniqueId val="{00000017-54C0-4ADB-AC6E-3F7058761CC9}"/>
            </c:ext>
          </c:extLst>
        </c:ser>
        <c:ser>
          <c:idx val="0"/>
          <c:order val="1"/>
          <c:tx>
            <c:v>B1</c:v>
          </c:tx>
          <c:dPt>
            <c:idx val="0"/>
            <c:bubble3D val="0"/>
            <c:spPr>
              <a:solidFill>
                <a:schemeClr val="accent6"/>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D-54C0-4ADB-AC6E-3F7058761CC9}"/>
              </c:ext>
            </c:extLst>
          </c:dPt>
          <c:dPt>
            <c:idx val="1"/>
            <c:bubble3D val="0"/>
            <c:spPr>
              <a:solidFill>
                <a:schemeClr val="accent5"/>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0F-54C0-4ADB-AC6E-3F7058761CC9}"/>
              </c:ext>
            </c:extLst>
          </c:dPt>
          <c:dPt>
            <c:idx val="2"/>
            <c:bubble3D val="0"/>
            <c:spPr>
              <a:solidFill>
                <a:schemeClr val="accent4"/>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1-54C0-4ADB-AC6E-3F7058761CC9}"/>
              </c:ext>
            </c:extLst>
          </c:dPt>
          <c:dPt>
            <c:idx val="3"/>
            <c:bubble3D val="0"/>
            <c:spPr>
              <a:solidFill>
                <a:schemeClr val="accent6">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3-54C0-4ADB-AC6E-3F7058761CC9}"/>
              </c:ext>
            </c:extLst>
          </c:dPt>
          <c:dPt>
            <c:idx val="4"/>
            <c:bubble3D val="0"/>
            <c:spPr>
              <a:solidFill>
                <a:schemeClr val="accent5">
                  <a:lumMod val="60000"/>
                </a:schemeClr>
              </a:solidFill>
              <a:ln>
                <a:noFill/>
              </a:ln>
              <a:effectLst>
                <a:outerShdw blurRad="254000" sx="102000" sy="102000" algn="ctr" rotWithShape="0">
                  <a:prstClr val="black">
                    <a:alpha val="20000"/>
                  </a:prstClr>
                </a:outerShdw>
              </a:effectLst>
              <a:sp3d/>
            </c:spPr>
            <c:extLst>
              <c:ext xmlns:c16="http://schemas.microsoft.com/office/drawing/2014/chart" uri="{C3380CC4-5D6E-409C-BE32-E72D297353CC}">
                <c16:uniqueId val="{00000015-54C0-4ADB-AC6E-3F7058761CC9}"/>
              </c:ext>
            </c:extLst>
          </c:dPt>
          <c:dLbls>
            <c:spPr>
              <a:pattFill prst="pct75">
                <a:fgClr>
                  <a:schemeClr val="dk1">
                    <a:lumMod val="75000"/>
                    <a:lumOff val="25000"/>
                  </a:schemeClr>
                </a:fgClr>
                <a:bgClr>
                  <a:schemeClr val="dk1">
                    <a:lumMod val="65000"/>
                    <a:lumOff val="35000"/>
                  </a:schemeClr>
                </a:bgClr>
              </a:pattFill>
              <a:ln>
                <a:noFill/>
              </a:ln>
              <a:effectLst>
                <a:outerShdw blurRad="50800" dist="38100" dir="2700000" algn="tl" rotWithShape="0">
                  <a:prstClr val="black">
                    <a:alpha val="40000"/>
                  </a:prstClr>
                </a:outerShdw>
              </a:effectLst>
            </c:spPr>
            <c:txPr>
              <a:bodyPr rot="0" spcFirstLastPara="1" vertOverflow="ellipsis" vert="horz" wrap="square" lIns="38100" tIns="19050" rIns="38100" bIns="19050" anchor="ctr" anchorCtr="1">
                <a:spAutoFit/>
              </a:bodyPr>
              <a:lstStyle/>
              <a:p>
                <a:pPr>
                  <a:defRPr sz="1000" b="1" i="0" u="none" strike="noStrike" kern="1200" baseline="0">
                    <a:solidFill>
                      <a:schemeClr val="lt1"/>
                    </a:solidFill>
                    <a:latin typeface="+mn-lt"/>
                    <a:ea typeface="+mn-ea"/>
                    <a:cs typeface="+mn-cs"/>
                  </a:defRPr>
                </a:pPr>
                <a:endParaRPr lang="de-DE"/>
              </a:p>
            </c:txPr>
            <c:dLblPos val="ctr"/>
            <c:showLegendKey val="0"/>
            <c:showVal val="1"/>
            <c:showCatName val="1"/>
            <c:showSerName val="0"/>
            <c:showPercent val="1"/>
            <c:showBubbleSize val="0"/>
            <c:showLeaderLines val="0"/>
            <c:extLst>
              <c:ext xmlns:c15="http://schemas.microsoft.com/office/drawing/2012/chart" uri="{CE6537A1-D6FC-4f65-9D91-7224C49458BB}"/>
            </c:extLst>
          </c:dLbls>
          <c:cat>
            <c:strRef>
              <c:f>'Группа 1 Оценка'!$A$5:$A$9</c:f>
              <c:strCache>
                <c:ptCount val="5"/>
                <c:pt idx="0">
                  <c:v>неприменимо, %</c:v>
                </c:pt>
                <c:pt idx="1">
                  <c:v>да, %</c:v>
                </c:pt>
                <c:pt idx="2">
                  <c:v>скорее да, %</c:v>
                </c:pt>
                <c:pt idx="3">
                  <c:v>скорее нет, %</c:v>
                </c:pt>
                <c:pt idx="4">
                  <c:v>нет, %</c:v>
                </c:pt>
              </c:strCache>
            </c:strRef>
          </c:cat>
          <c:val>
            <c:numRef>
              <c:f>'Группа 1 Оценка'!$B$5:$B$9</c:f>
              <c:numCache>
                <c:formatCode>0.0</c:formatCode>
                <c:ptCount val="5"/>
                <c:pt idx="0">
                  <c:v>13.157894736842104</c:v>
                </c:pt>
                <c:pt idx="1">
                  <c:v>68.421052631578945</c:v>
                </c:pt>
                <c:pt idx="2">
                  <c:v>18.421052631578945</c:v>
                </c:pt>
                <c:pt idx="3">
                  <c:v>0</c:v>
                </c:pt>
                <c:pt idx="4">
                  <c:v>0</c:v>
                </c:pt>
              </c:numCache>
            </c:numRef>
          </c:val>
          <c:extLst>
            <c:ext xmlns:c16="http://schemas.microsoft.com/office/drawing/2014/chart" uri="{C3380CC4-5D6E-409C-BE32-E72D297353CC}">
              <c16:uniqueId val="{00000016-54C0-4ADB-AC6E-3F7058761CC9}"/>
            </c:ext>
          </c:extLst>
        </c:ser>
        <c:dLbls>
          <c:dLblPos val="ctr"/>
          <c:showLegendKey val="0"/>
          <c:showVal val="0"/>
          <c:showCatName val="0"/>
          <c:showSerName val="0"/>
          <c:showPercent val="1"/>
          <c:showBubbleSize val="0"/>
          <c:showLeaderLines val="1"/>
        </c:dLbls>
      </c:pie3DChart>
      <c:spPr>
        <a:noFill/>
        <a:ln>
          <a:noFill/>
        </a:ln>
        <a:effectLst/>
      </c:spPr>
    </c:plotArea>
    <c:legend>
      <c:legendPos val="r"/>
      <c:overlay val="0"/>
      <c:spPr>
        <a:solidFill>
          <a:schemeClr val="lt1">
            <a:lumMod val="95000"/>
            <a:alpha val="39000"/>
          </a:schemeClr>
        </a:solidFill>
        <a:ln>
          <a:noFill/>
        </a:ln>
        <a:effectLst/>
      </c:spPr>
      <c:txPr>
        <a:bodyPr rot="0" spcFirstLastPara="1" vertOverflow="ellipsis" vert="horz" wrap="square" anchor="ctr" anchorCtr="1"/>
        <a:lstStyle/>
        <a:p>
          <a:pPr>
            <a:defRPr sz="900" b="0" i="0" u="none" strike="noStrike" kern="1200" baseline="0">
              <a:solidFill>
                <a:schemeClr val="dk1">
                  <a:lumMod val="75000"/>
                  <a:lumOff val="25000"/>
                </a:schemeClr>
              </a:solidFill>
              <a:latin typeface="+mn-lt"/>
              <a:ea typeface="+mn-ea"/>
              <a:cs typeface="+mn-cs"/>
            </a:defRPr>
          </a:pPr>
          <a:endParaRPr lang="de-DE"/>
        </a:p>
      </c:txPr>
    </c:legend>
    <c:plotVisOnly val="1"/>
    <c:dispBlanksAs val="gap"/>
    <c:showDLblsOverMax val="0"/>
  </c:chart>
  <c: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a:effectLst/>
  </c:spPr>
  <c:txPr>
    <a:bodyPr/>
    <a:lstStyle/>
    <a:p>
      <a:pPr>
        <a:defRPr/>
      </a:pPr>
      <a:endParaRPr lang="de-DE"/>
    </a:p>
  </c:txPr>
  <c:printSettings>
    <c:headerFooter alignWithMargins="0"/>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900" b="1" i="0" u="none" strike="noStrike" kern="1200" baseline="0">
                <a:solidFill>
                  <a:srgbClr val="000000"/>
                </a:solidFill>
                <a:latin typeface="Arial"/>
                <a:ea typeface="Arial"/>
                <a:cs typeface="Arial"/>
              </a:defRPr>
            </a:pPr>
            <a:r>
              <a:rPr lang="de-AT" sz="900" b="1" i="0" baseline="0">
                <a:effectLst/>
              </a:rPr>
              <a:t>Диаграмма категориальной оценки "</a:t>
            </a:r>
            <a:r>
              <a:rPr lang="ru-RU" sz="900" b="1" i="0" baseline="0">
                <a:effectLst/>
              </a:rPr>
              <a:t>документальная</a:t>
            </a:r>
            <a:r>
              <a:rPr lang="de-AT" sz="900" b="1" i="0" baseline="0">
                <a:effectLst/>
              </a:rPr>
              <a:t> проверка"</a:t>
            </a:r>
            <a:endParaRPr lang="de-AT" sz="900">
              <a:effectLst/>
            </a:endParaRPr>
          </a:p>
        </c:rich>
      </c:tx>
      <c:overlay val="0"/>
      <c:spPr>
        <a:noFill/>
        <a:ln w="25400">
          <a:noFill/>
        </a:ln>
        <a:effectLst/>
      </c:spPr>
      <c:txPr>
        <a:bodyPr rot="0" spcFirstLastPara="1" vertOverflow="ellipsis" vert="horz" wrap="square" anchor="ctr" anchorCtr="1"/>
        <a:lstStyle/>
        <a:p>
          <a:pPr>
            <a:defRPr sz="9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33527989037877082"/>
          <c:y val="0.18160002557001942"/>
          <c:w val="0.3268280351933181"/>
          <c:h val="0.73076126224837268"/>
        </c:manualLayout>
      </c:layout>
      <c:radarChart>
        <c:radarStyle val="marker"/>
        <c:varyColors val="0"/>
        <c:ser>
          <c:idx val="1"/>
          <c:order val="0"/>
          <c:tx>
            <c:v>B2</c:v>
          </c:tx>
          <c:spPr>
            <a:ln w="28575" cap="rnd" cmpd="sng" algn="ctr">
              <a:solidFill>
                <a:schemeClr val="accent1">
                  <a:shade val="76000"/>
                  <a:shade val="95000"/>
                  <a:satMod val="105000"/>
                </a:schemeClr>
              </a:solidFill>
              <a:prstDash val="solid"/>
              <a:round/>
            </a:ln>
            <a:effectLst/>
          </c:spPr>
          <c:marker>
            <c:symbol val="triangle"/>
            <c:size val="5"/>
            <c:spPr>
              <a:solidFill>
                <a:schemeClr val="accent1">
                  <a:shade val="76000"/>
                </a:schemeClr>
              </a:solidFill>
              <a:ln w="9525" cap="flat" cmpd="sng" algn="ctr">
                <a:solidFill>
                  <a:schemeClr val="accent1">
                    <a:shade val="76000"/>
                    <a:shade val="95000"/>
                    <a:satMod val="105000"/>
                  </a:schemeClr>
                </a:solidFill>
                <a:prstDash val="solid"/>
                <a:round/>
              </a:ln>
              <a:effectLst/>
            </c:spPr>
          </c:marker>
          <c:cat>
            <c:strRef>
              <c:f>'Группа 2 Оценка'!$B$16:$B$27</c:f>
              <c:strCache>
                <c:ptCount val="12"/>
                <c:pt idx="0">
                  <c:v>ВООР</c:v>
                </c:pt>
                <c:pt idx="1">
                  <c:v>ОВОС-ЗП</c:v>
                </c:pt>
                <c:pt idx="2">
                  <c:v>ПЛАС</c:v>
                </c:pt>
                <c:pt idx="3">
                  <c:v>ПРО</c:v>
                </c:pt>
                <c:pt idx="4">
                  <c:v>ОКУ</c:v>
                </c:pt>
                <c:pt idx="5">
                  <c:v>ДМЭ</c:v>
                </c:pt>
                <c:pt idx="6">
                  <c:v>УВП</c:v>
                </c:pt>
                <c:pt idx="7">
                  <c:v>ТИ</c:v>
                </c:pt>
                <c:pt idx="8">
                  <c:v>ТОП</c:v>
                </c:pt>
                <c:pt idx="9">
                  <c:v>МЭПИ</c:v>
                </c:pt>
                <c:pt idx="10">
                  <c:v>МЭОС</c:v>
                </c:pt>
                <c:pt idx="11">
                  <c:v>ПЗР</c:v>
                </c:pt>
              </c:strCache>
            </c:strRef>
          </c:cat>
          <c:val>
            <c:numRef>
              <c:f>'Группа 2 Оценка'!$C$16:$C$27</c:f>
              <c:numCache>
                <c:formatCode>0.0</c:formatCode>
                <c:ptCount val="12"/>
                <c:pt idx="0">
                  <c:v>83.620689655172413</c:v>
                </c:pt>
                <c:pt idx="1">
                  <c:v>78</c:v>
                </c:pt>
                <c:pt idx="2">
                  <c:v>97.65625</c:v>
                </c:pt>
                <c:pt idx="3">
                  <c:v>72.794117647058826</c:v>
                </c:pt>
                <c:pt idx="4">
                  <c:v>82.5</c:v>
                </c:pt>
                <c:pt idx="5">
                  <c:v>65</c:v>
                </c:pt>
                <c:pt idx="6">
                  <c:v>87.5</c:v>
                </c:pt>
                <c:pt idx="7">
                  <c:v>54.166666666666664</c:v>
                </c:pt>
                <c:pt idx="8">
                  <c:v>100</c:v>
                </c:pt>
                <c:pt idx="9">
                  <c:v>84.615384615384613</c:v>
                </c:pt>
                <c:pt idx="10">
                  <c:v>86.36363636363636</c:v>
                </c:pt>
                <c:pt idx="11">
                  <c:v>100</c:v>
                </c:pt>
              </c:numCache>
            </c:numRef>
          </c:val>
          <c:extLst>
            <c:ext xmlns:c16="http://schemas.microsoft.com/office/drawing/2014/chart" uri="{C3380CC4-5D6E-409C-BE32-E72D297353CC}">
              <c16:uniqueId val="{00000000-E50D-44EA-B03B-9D0431CD325D}"/>
            </c:ext>
          </c:extLst>
        </c:ser>
        <c:dLbls>
          <c:showLegendKey val="0"/>
          <c:showVal val="0"/>
          <c:showCatName val="0"/>
          <c:showSerName val="0"/>
          <c:showPercent val="0"/>
          <c:showBubbleSize val="0"/>
        </c:dLbls>
        <c:axId val="421329520"/>
        <c:axId val="1"/>
      </c:radarChart>
      <c:catAx>
        <c:axId val="421329520"/>
        <c:scaling>
          <c:orientation val="minMax"/>
        </c:scaling>
        <c:delete val="0"/>
        <c:axPos val="b"/>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100"/>
        </c:scaling>
        <c:delete val="0"/>
        <c:axPos val="l"/>
        <c:majorGridlines>
          <c:spPr>
            <a:ln w="12700" cap="flat" cmpd="sng" algn="ctr">
              <a:solidFill>
                <a:srgbClr val="666699"/>
              </a:solidFill>
              <a:prstDash val="solid"/>
              <a:round/>
            </a:ln>
            <a:effectLst/>
          </c:spPr>
        </c:majorGridlines>
        <c:numFmt formatCode="0.0"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de-DE"/>
          </a:p>
        </c:txPr>
        <c:crossAx val="421329520"/>
        <c:crosses val="autoZero"/>
        <c:crossBetween val="between"/>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100" b="0" i="0" u="none" strike="noStrike" baseline="0">
          <a:solidFill>
            <a:srgbClr val="000000"/>
          </a:solidFill>
          <a:latin typeface="Arial"/>
          <a:ea typeface="Arial"/>
          <a:cs typeface="Arial"/>
        </a:defRPr>
      </a:pPr>
      <a:endParaRPr lang="de-DE"/>
    </a:p>
  </c:txPr>
  <c:printSettings>
    <c:headerFooter alignWithMargins="0"/>
    <c:pageMargins b="1" l="0.75000000000000011" r="0.75000000000000011" t="1" header="0.5" footer="0.5"/>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ru-RU" sz="1100"/>
              <a:t>Графическая</a:t>
            </a:r>
            <a:r>
              <a:rPr lang="ru-RU" sz="1100" baseline="0"/>
              <a:t> интерпретация уровня безопасности хвостохранилища по группе 2</a:t>
            </a:r>
            <a:endParaRPr lang="hu-HU" sz="1100"/>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16790466168795942"/>
          <c:y val="0.19041094099580841"/>
          <c:w val="0.75843578354772978"/>
          <c:h val="0.61729255714219267"/>
        </c:manualLayout>
      </c:layout>
      <c:scatterChart>
        <c:scatterStyle val="lineMarker"/>
        <c:varyColors val="0"/>
        <c:ser>
          <c:idx val="0"/>
          <c:order val="0"/>
          <c:tx>
            <c:v>B2</c:v>
          </c:tx>
          <c:spPr>
            <a:ln w="28575" cap="rnd" cmpd="sng" algn="ctr">
              <a:noFill/>
              <a:prstDash val="solid"/>
              <a:round/>
            </a:ln>
            <a:effectLst/>
          </c:spPr>
          <c:marker>
            <c:symbol val="triangle"/>
            <c:size val="10"/>
            <c:spPr>
              <a:solidFill>
                <a:schemeClr val="accent1"/>
              </a:solidFill>
              <a:ln w="9525" cap="flat" cmpd="sng" algn="ctr">
                <a:solidFill>
                  <a:schemeClr val="accent1">
                    <a:shade val="95000"/>
                    <a:satMod val="105000"/>
                  </a:schemeClr>
                </a:solidFill>
                <a:prstDash val="solid"/>
                <a:round/>
              </a:ln>
              <a:effectLst/>
            </c:spPr>
          </c:marker>
          <c:dPt>
            <c:idx val="0"/>
            <c:bubble3D val="0"/>
            <c:extLst>
              <c:ext xmlns:c16="http://schemas.microsoft.com/office/drawing/2014/chart" uri="{C3380CC4-5D6E-409C-BE32-E72D297353CC}">
                <c16:uniqueId val="{00000000-604B-4B88-97A3-F3E381A9EBE1}"/>
              </c:ext>
            </c:extLst>
          </c:dPt>
          <c:dLbls>
            <c:dLbl>
              <c:idx val="0"/>
              <c:layout>
                <c:manualLayout>
                  <c:x val="1.8792729150286916E-2"/>
                  <c:y val="1.5448516890982594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604B-4B88-97A3-F3E381A9EBE1}"/>
                </c:ext>
              </c:extLst>
            </c:dLbl>
            <c:numFmt formatCode="#,##0.00" sourceLinked="0"/>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'[1]Group 2 Evaluation'!$B$11</c:f>
              <c:numCache>
                <c:formatCode>General</c:formatCode>
                <c:ptCount val="1"/>
                <c:pt idx="0">
                  <c:v>78.723404255319153</c:v>
                </c:pt>
              </c:numCache>
            </c:numRef>
          </c:xVal>
          <c:yVal>
            <c:numRef>
              <c:f>'[1]Group 2 Evaluation'!$B$10</c:f>
              <c:numCache>
                <c:formatCode>General</c:formatCode>
                <c:ptCount val="1"/>
                <c:pt idx="0">
                  <c:v>83.761682242990659</c:v>
                </c:pt>
              </c:numCache>
            </c:numRef>
          </c:yVal>
          <c:smooth val="0"/>
          <c:extLst>
            <c:ext xmlns:c16="http://schemas.microsoft.com/office/drawing/2014/chart" uri="{C3380CC4-5D6E-409C-BE32-E72D297353CC}">
              <c16:uniqueId val="{00000001-604B-4B88-97A3-F3E381A9EBE1}"/>
            </c:ext>
          </c:extLst>
        </c:ser>
        <c:dLbls>
          <c:showLegendKey val="0"/>
          <c:showVal val="0"/>
          <c:showCatName val="0"/>
          <c:showSerName val="0"/>
          <c:showPercent val="0"/>
          <c:showBubbleSize val="0"/>
        </c:dLbls>
        <c:axId val="322177200"/>
        <c:axId val="1"/>
      </c:scatterChart>
      <c:valAx>
        <c:axId val="322177200"/>
        <c:scaling>
          <c:orientation val="minMax"/>
          <c:max val="100"/>
          <c:min val="0"/>
        </c:scaling>
        <c:delete val="0"/>
        <c:axPos val="b"/>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r>
                  <a:rPr lang="ru-RU">
                    <a:latin typeface="Arial" panose="020B0604020202020204" pitchFamily="34" charset="0"/>
                    <a:cs typeface="Arial" panose="020B0604020202020204" pitchFamily="34" charset="0"/>
                  </a:rPr>
                  <a:t>Достоверность</a:t>
                </a:r>
                <a:r>
                  <a:rPr lang="hu-HU">
                    <a:latin typeface="Arial" panose="020B0604020202020204" pitchFamily="34" charset="0"/>
                    <a:cs typeface="Arial" panose="020B0604020202020204" pitchFamily="34" charset="0"/>
                  </a:rPr>
                  <a:t>, %</a:t>
                </a:r>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crossBetween val="midCat"/>
        <c:majorUnit val="25"/>
        <c:minorUnit val="25"/>
      </c:valAx>
      <c:valAx>
        <c:axId val="1"/>
        <c:scaling>
          <c:orientation val="minMax"/>
          <c:max val="100"/>
          <c:min val="0"/>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ru-RU"/>
                  <a:t>СТБ,</a:t>
                </a:r>
                <a:r>
                  <a:rPr lang="hu-HU"/>
                  <a:t> %</a:t>
                </a:r>
              </a:p>
            </c:rich>
          </c:tx>
          <c:layout>
            <c:manualLayout>
              <c:xMode val="edge"/>
              <c:yMode val="edge"/>
              <c:x val="2.2443181149441521E-2"/>
              <c:y val="0.39880222094634221"/>
            </c:manualLayout>
          </c:layout>
          <c:overlay val="0"/>
          <c:spPr>
            <a:noFill/>
            <a:ln w="25400">
              <a:noFill/>
            </a:ln>
            <a:effectLst/>
          </c:spPr>
          <c:txPr>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322177200"/>
        <c:crosses val="autoZero"/>
        <c:crossBetween val="midCat"/>
        <c:majorUnit val="25"/>
      </c:valAx>
      <c:spPr>
        <a:blipFill>
          <a:blip xmlns:r="http://schemas.openxmlformats.org/officeDocument/2006/relationships" r:embed="rId3"/>
          <a:stretch>
            <a:fillRect/>
          </a:stretch>
        </a:blip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pageMargins b="0.75000000000000111" l="0.70000000000000107" r="0.70000000000000107" t="0.750000000000001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ru-RU" sz="1200"/>
              <a:t> Процентные доли ответов, полученных при оценке уровня безопасности хвостохранилища</a:t>
            </a:r>
          </a:p>
        </c:rich>
      </c:tx>
      <c:layout>
        <c:manualLayout>
          <c:xMode val="edge"/>
          <c:yMode val="edge"/>
          <c:x val="1.7302467676528883E-2"/>
          <c:y val="3.2074673005419552E-2"/>
        </c:manualLayout>
      </c:layout>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view3D>
      <c:rotX val="34"/>
      <c:rotY val="0"/>
      <c:rAngAx val="0"/>
      <c:perspective val="0"/>
    </c:view3D>
    <c:floor>
      <c:thickness val="0"/>
      <c:spPr>
        <a:noFill/>
        <a:ln w="9525" cap="flat" cmpd="sng" algn="ctr">
          <a:solidFill>
            <a:schemeClr val="tx1">
              <a:tint val="75000"/>
              <a:shade val="95000"/>
              <a:satMod val="105000"/>
            </a:schemeClr>
          </a:solidFill>
          <a:prstDash val="solid"/>
          <a:round/>
        </a:ln>
        <a:effectLst/>
        <a:sp3d contourW="9525">
          <a:contourClr>
            <a:schemeClr val="tx1">
              <a:tint val="75000"/>
              <a:shade val="95000"/>
              <a:satMod val="105000"/>
            </a:schemeClr>
          </a:contourClr>
        </a:sp3d>
      </c:spPr>
    </c:floor>
    <c:sideWall>
      <c:thickness val="0"/>
      <c:spPr>
        <a:noFill/>
        <a:ln>
          <a:noFill/>
        </a:ln>
        <a:effectLst/>
        <a:sp3d/>
      </c:spPr>
    </c:sideWall>
    <c:backWall>
      <c:thickness val="0"/>
      <c:spPr>
        <a:noFill/>
        <a:ln>
          <a:noFill/>
        </a:ln>
        <a:effectLst/>
        <a:sp3d/>
      </c:spPr>
    </c:backWall>
    <c:plotArea>
      <c:layout>
        <c:manualLayout>
          <c:layoutTarget val="inner"/>
          <c:xMode val="edge"/>
          <c:yMode val="edge"/>
          <c:x val="0.14306792787917008"/>
          <c:y val="0.22798446151063831"/>
          <c:w val="0.71346890944622698"/>
          <c:h val="0.70846743884072438"/>
        </c:manualLayout>
      </c:layout>
      <c:pie3DChart>
        <c:varyColors val="1"/>
        <c:ser>
          <c:idx val="0"/>
          <c:order val="0"/>
          <c:tx>
            <c:v>B</c:v>
          </c:tx>
          <c:dPt>
            <c:idx val="0"/>
            <c:bubble3D val="0"/>
            <c:spPr>
              <a:solidFill>
                <a:schemeClr val="accent6"/>
              </a:solidFill>
              <a:ln>
                <a:noFill/>
              </a:ln>
              <a:effectLst/>
              <a:sp3d/>
            </c:spPr>
            <c:extLst>
              <c:ext xmlns:c16="http://schemas.microsoft.com/office/drawing/2014/chart" uri="{C3380CC4-5D6E-409C-BE32-E72D297353CC}">
                <c16:uniqueId val="{00000001-1399-474C-A492-9E9EFA85D6B4}"/>
              </c:ext>
            </c:extLst>
          </c:dPt>
          <c:dPt>
            <c:idx val="1"/>
            <c:bubble3D val="0"/>
            <c:spPr>
              <a:solidFill>
                <a:schemeClr val="accent5"/>
              </a:solidFill>
              <a:ln>
                <a:noFill/>
              </a:ln>
              <a:effectLst/>
              <a:sp3d/>
            </c:spPr>
            <c:extLst>
              <c:ext xmlns:c16="http://schemas.microsoft.com/office/drawing/2014/chart" uri="{C3380CC4-5D6E-409C-BE32-E72D297353CC}">
                <c16:uniqueId val="{00000003-1399-474C-A492-9E9EFA85D6B4}"/>
              </c:ext>
            </c:extLst>
          </c:dPt>
          <c:dPt>
            <c:idx val="2"/>
            <c:bubble3D val="0"/>
            <c:spPr>
              <a:solidFill>
                <a:schemeClr val="accent4"/>
              </a:solidFill>
              <a:ln>
                <a:noFill/>
              </a:ln>
              <a:effectLst/>
              <a:sp3d/>
            </c:spPr>
            <c:extLst>
              <c:ext xmlns:c16="http://schemas.microsoft.com/office/drawing/2014/chart" uri="{C3380CC4-5D6E-409C-BE32-E72D297353CC}">
                <c16:uniqueId val="{00000005-1399-474C-A492-9E9EFA85D6B4}"/>
              </c:ext>
            </c:extLst>
          </c:dPt>
          <c:dPt>
            <c:idx val="3"/>
            <c:bubble3D val="0"/>
            <c:spPr>
              <a:solidFill>
                <a:schemeClr val="accent6">
                  <a:lumMod val="60000"/>
                </a:schemeClr>
              </a:solidFill>
              <a:ln>
                <a:noFill/>
              </a:ln>
              <a:effectLst/>
              <a:sp3d/>
            </c:spPr>
            <c:extLst>
              <c:ext xmlns:c16="http://schemas.microsoft.com/office/drawing/2014/chart" uri="{C3380CC4-5D6E-409C-BE32-E72D297353CC}">
                <c16:uniqueId val="{00000007-1399-474C-A492-9E9EFA85D6B4}"/>
              </c:ext>
            </c:extLst>
          </c:dPt>
          <c:dPt>
            <c:idx val="4"/>
            <c:bubble3D val="0"/>
            <c:spPr>
              <a:solidFill>
                <a:schemeClr val="accent5">
                  <a:lumMod val="60000"/>
                </a:schemeClr>
              </a:solidFill>
              <a:ln>
                <a:noFill/>
              </a:ln>
              <a:effectLst/>
              <a:sp3d/>
            </c:spPr>
            <c:extLst>
              <c:ext xmlns:c16="http://schemas.microsoft.com/office/drawing/2014/chart" uri="{C3380CC4-5D6E-409C-BE32-E72D297353CC}">
                <c16:uniqueId val="{00000009-1399-474C-A492-9E9EFA85D6B4}"/>
              </c:ext>
            </c:extLst>
          </c:dPt>
          <c:dLbls>
            <c:dLbl>
              <c:idx val="2"/>
              <c:layout>
                <c:manualLayout>
                  <c:x val="-4.7545962066520026E-3"/>
                  <c:y val="2.5900426495498553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5-1399-474C-A492-9E9EFA85D6B4}"/>
                </c:ext>
              </c:extLst>
            </c:dLbl>
            <c:dLbl>
              <c:idx val="3"/>
              <c:layout>
                <c:manualLayout>
                  <c:x val="2.2356385590369312E-2"/>
                  <c:y val="-1.3195107275116393E-2"/>
                </c:manualLayout>
              </c:layout>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7-1399-474C-A492-9E9EFA85D6B4}"/>
                </c:ext>
              </c:extLst>
            </c:dLbl>
            <c:dLbl>
              <c:idx val="4"/>
              <c:layout>
                <c:manualLayout>
                  <c:x val="6.2355658198614321E-2"/>
                  <c:y val="-2.5846156350929749E-2"/>
                </c:manualLayout>
              </c:layout>
              <c:dLblPos val="bestFit"/>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9-1399-474C-A492-9E9EFA85D6B4}"/>
                </c:ext>
              </c:extLst>
            </c:dLbl>
            <c:spPr>
              <a:noFill/>
              <a:ln w="25400">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outEnd"/>
            <c:showLegendKey val="0"/>
            <c:showVal val="1"/>
            <c:showCatName val="1"/>
            <c:showSerName val="0"/>
            <c:showPercent val="0"/>
            <c:showBubbleSize val="0"/>
            <c:showLeaderLines val="0"/>
            <c:extLst>
              <c:ext xmlns:c15="http://schemas.microsoft.com/office/drawing/2012/chart" uri="{CE6537A1-D6FC-4f65-9D91-7224C49458BB}"/>
            </c:extLst>
          </c:dLbls>
          <c:cat>
            <c:strRef>
              <c:f>'Общая оценка'!$A$5:$A$9</c:f>
              <c:strCache>
                <c:ptCount val="5"/>
                <c:pt idx="0">
                  <c:v>неприменимо, %</c:v>
                </c:pt>
                <c:pt idx="1">
                  <c:v>да, %</c:v>
                </c:pt>
                <c:pt idx="2">
                  <c:v>скорее да, %</c:v>
                </c:pt>
                <c:pt idx="3">
                  <c:v>скорее нет, %</c:v>
                </c:pt>
                <c:pt idx="4">
                  <c:v>нет, %</c:v>
                </c:pt>
              </c:strCache>
            </c:strRef>
          </c:cat>
          <c:val>
            <c:numRef>
              <c:f>'Общая оценка'!$B$5:$B$9</c:f>
              <c:numCache>
                <c:formatCode>0.0</c:formatCode>
                <c:ptCount val="5"/>
                <c:pt idx="0">
                  <c:v>15.325670498084291</c:v>
                </c:pt>
                <c:pt idx="1">
                  <c:v>59.003831417624518</c:v>
                </c:pt>
                <c:pt idx="2">
                  <c:v>11.111111111111111</c:v>
                </c:pt>
                <c:pt idx="3">
                  <c:v>6.8965517241379306</c:v>
                </c:pt>
                <c:pt idx="4">
                  <c:v>7.6628352490421454</c:v>
                </c:pt>
              </c:numCache>
            </c:numRef>
          </c:val>
          <c:extLst>
            <c:ext xmlns:c16="http://schemas.microsoft.com/office/drawing/2014/chart" uri="{C3380CC4-5D6E-409C-BE32-E72D297353CC}">
              <c16:uniqueId val="{0000000A-1399-474C-A492-9E9EFA85D6B4}"/>
            </c:ext>
          </c:extLst>
        </c:ser>
        <c:dLbls>
          <c:showLegendKey val="0"/>
          <c:showVal val="0"/>
          <c:showCatName val="0"/>
          <c:showSerName val="0"/>
          <c:showPercent val="0"/>
          <c:showBubbleSize val="0"/>
          <c:showLeaderLines val="0"/>
        </c:dLbls>
      </c:pie3DChart>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000" b="0" i="0" u="none" strike="noStrike" baseline="0">
          <a:solidFill>
            <a:srgbClr val="000000"/>
          </a:solidFill>
          <a:latin typeface="Calibri"/>
          <a:ea typeface="Calibri"/>
          <a:cs typeface="Calibri"/>
        </a:defRPr>
      </a:pPr>
      <a:endParaRPr lang="de-DE"/>
    </a:p>
  </c:txPr>
  <c:printSettings>
    <c:headerFooter alignWithMargins="0"/>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de-AT" sz="1200" b="1" i="0" baseline="0">
                <a:effectLst/>
              </a:rPr>
              <a:t>Диаграмма категориальной оценки </a:t>
            </a:r>
            <a:r>
              <a:rPr lang="ru-RU" sz="1200" b="1" i="0" baseline="0">
                <a:effectLst/>
              </a:rPr>
              <a:t>для всех вопросов</a:t>
            </a:r>
            <a:endParaRPr lang="de-AT" sz="1200">
              <a:effectLst/>
            </a:endParaRPr>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33527989037877082"/>
          <c:y val="0.18160002557001942"/>
          <c:w val="0.3268280351933181"/>
          <c:h val="0.73076126224837268"/>
        </c:manualLayout>
      </c:layout>
      <c:radarChart>
        <c:radarStyle val="marker"/>
        <c:varyColors val="0"/>
        <c:ser>
          <c:idx val="1"/>
          <c:order val="0"/>
          <c:tx>
            <c:v>B</c:v>
          </c:tx>
          <c:spPr>
            <a:ln w="28575" cap="rnd" cmpd="sng" algn="ctr">
              <a:solidFill>
                <a:schemeClr val="accent1">
                  <a:shade val="76000"/>
                  <a:shade val="95000"/>
                  <a:satMod val="105000"/>
                </a:schemeClr>
              </a:solidFill>
              <a:prstDash val="solid"/>
              <a:round/>
            </a:ln>
            <a:effectLst/>
          </c:spPr>
          <c:marker>
            <c:symbol val="triangle"/>
            <c:size val="5"/>
            <c:spPr>
              <a:solidFill>
                <a:schemeClr val="accent1">
                  <a:shade val="76000"/>
                </a:schemeClr>
              </a:solidFill>
              <a:ln w="9525" cap="flat" cmpd="sng" algn="ctr">
                <a:solidFill>
                  <a:schemeClr val="accent1">
                    <a:shade val="76000"/>
                    <a:shade val="95000"/>
                    <a:satMod val="105000"/>
                  </a:schemeClr>
                </a:solidFill>
                <a:prstDash val="solid"/>
                <a:round/>
              </a:ln>
              <a:effectLst/>
            </c:spPr>
          </c:marker>
          <c:cat>
            <c:strRef>
              <c:f>'Общая оценка'!$B$16:$B$27</c:f>
              <c:strCache>
                <c:ptCount val="12"/>
                <c:pt idx="0">
                  <c:v>ВООР</c:v>
                </c:pt>
                <c:pt idx="1">
                  <c:v>ОВОС-ЗП</c:v>
                </c:pt>
                <c:pt idx="2">
                  <c:v>ПЛАС</c:v>
                </c:pt>
                <c:pt idx="3">
                  <c:v>ПРО</c:v>
                </c:pt>
                <c:pt idx="4">
                  <c:v>ОКУ</c:v>
                </c:pt>
                <c:pt idx="5">
                  <c:v>ДМЭ</c:v>
                </c:pt>
                <c:pt idx="6">
                  <c:v>УВП</c:v>
                </c:pt>
                <c:pt idx="7">
                  <c:v>ТИ</c:v>
                </c:pt>
                <c:pt idx="8">
                  <c:v>ТОП</c:v>
                </c:pt>
                <c:pt idx="9">
                  <c:v>МЭПИ</c:v>
                </c:pt>
                <c:pt idx="10">
                  <c:v>МЭОС</c:v>
                </c:pt>
                <c:pt idx="11">
                  <c:v>ПЗР</c:v>
                </c:pt>
              </c:strCache>
            </c:strRef>
          </c:cat>
          <c:val>
            <c:numRef>
              <c:f>'Общая оценка'!$C$16:$C$27</c:f>
              <c:numCache>
                <c:formatCode>0.0</c:formatCode>
                <c:ptCount val="12"/>
                <c:pt idx="0">
                  <c:v>83.620689655172413</c:v>
                </c:pt>
                <c:pt idx="1">
                  <c:v>78.571428571428569</c:v>
                </c:pt>
                <c:pt idx="2">
                  <c:v>97.142857142857139</c:v>
                </c:pt>
                <c:pt idx="3">
                  <c:v>76.28205128205127</c:v>
                </c:pt>
                <c:pt idx="4">
                  <c:v>82.5</c:v>
                </c:pt>
                <c:pt idx="5">
                  <c:v>88.333333333333329</c:v>
                </c:pt>
                <c:pt idx="6">
                  <c:v>93.75</c:v>
                </c:pt>
                <c:pt idx="7">
                  <c:v>78.571428571428569</c:v>
                </c:pt>
                <c:pt idx="8">
                  <c:v>100</c:v>
                </c:pt>
                <c:pt idx="9">
                  <c:v>86.842105263157904</c:v>
                </c:pt>
                <c:pt idx="10">
                  <c:v>86.538461538461547</c:v>
                </c:pt>
                <c:pt idx="11">
                  <c:v>100</c:v>
                </c:pt>
              </c:numCache>
            </c:numRef>
          </c:val>
          <c:extLst>
            <c:ext xmlns:c16="http://schemas.microsoft.com/office/drawing/2014/chart" uri="{C3380CC4-5D6E-409C-BE32-E72D297353CC}">
              <c16:uniqueId val="{00000000-30C7-49D0-A2CA-25CB53677CDB}"/>
            </c:ext>
          </c:extLst>
        </c:ser>
        <c:dLbls>
          <c:showLegendKey val="0"/>
          <c:showVal val="0"/>
          <c:showCatName val="0"/>
          <c:showSerName val="0"/>
          <c:showPercent val="0"/>
          <c:showBubbleSize val="0"/>
        </c:dLbls>
        <c:axId val="421329520"/>
        <c:axId val="1"/>
      </c:radarChart>
      <c:catAx>
        <c:axId val="421329520"/>
        <c:scaling>
          <c:orientation val="minMax"/>
        </c:scaling>
        <c:delete val="0"/>
        <c:axPos val="b"/>
        <c:majorGridlines>
          <c:spPr>
            <a:ln w="3175" cap="flat" cmpd="sng" algn="ctr">
              <a:solidFill>
                <a:srgbClr val="808080"/>
              </a:solidFill>
              <a:prstDash val="solid"/>
              <a:round/>
            </a:ln>
            <a:effectLst/>
          </c:spPr>
        </c:majorGridlines>
        <c:numFmt formatCode="General" sourceLinked="1"/>
        <c:majorTickMark val="out"/>
        <c:minorTickMark val="none"/>
        <c:tickLblPos val="nextTo"/>
        <c:spPr>
          <a:noFill/>
          <a:ln w="9525" cap="flat" cmpd="sng" algn="ctr">
            <a:solidFill>
              <a:schemeClr val="tx1">
                <a:tint val="75000"/>
                <a:shade val="95000"/>
                <a:satMod val="105000"/>
              </a:schemeClr>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auto val="0"/>
        <c:lblAlgn val="ctr"/>
        <c:lblOffset val="100"/>
        <c:noMultiLvlLbl val="0"/>
      </c:catAx>
      <c:valAx>
        <c:axId val="1"/>
        <c:scaling>
          <c:orientation val="minMax"/>
          <c:max val="100"/>
        </c:scaling>
        <c:delete val="0"/>
        <c:axPos val="l"/>
        <c:majorGridlines>
          <c:spPr>
            <a:ln w="12700" cap="flat" cmpd="sng" algn="ctr">
              <a:solidFill>
                <a:srgbClr val="666699"/>
              </a:solidFill>
              <a:prstDash val="solid"/>
              <a:round/>
            </a:ln>
            <a:effectLst/>
          </c:spPr>
        </c:majorGridlines>
        <c:numFmt formatCode="0.0" sourceLinked="1"/>
        <c:majorTickMark val="none"/>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Arial"/>
                <a:ea typeface="Arial"/>
                <a:cs typeface="Arial"/>
              </a:defRPr>
            </a:pPr>
            <a:endParaRPr lang="de-DE"/>
          </a:p>
        </c:txPr>
        <c:crossAx val="421329520"/>
        <c:crosses val="autoZero"/>
        <c:crossBetween val="between"/>
        <c:majorUnit val="25"/>
      </c:valAx>
      <c:spPr>
        <a:no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100" b="0" i="0" u="none" strike="noStrike" baseline="0">
          <a:solidFill>
            <a:srgbClr val="000000"/>
          </a:solidFill>
          <a:latin typeface="Arial"/>
          <a:ea typeface="Arial"/>
          <a:cs typeface="Arial"/>
        </a:defRPr>
      </a:pPr>
      <a:endParaRPr lang="de-DE"/>
    </a:p>
  </c:txPr>
  <c:printSettings>
    <c:headerFooter alignWithMargins="0"/>
    <c:pageMargins b="1" l="0.75000000000000011" r="0.75000000000000011" t="1" header="0.5" footer="0.5"/>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3"/>
    </mc:Choice>
    <mc:Fallback>
      <c:style val="3"/>
    </mc:Fallback>
  </mc:AlternateContent>
  <c:chart>
    <c:title>
      <c:tx>
        <c:rich>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ru-RU"/>
              <a:t>Графическая интерпретация уровня безопасности хвостохранилища</a:t>
            </a:r>
            <a:endParaRPr lang="hu-HU"/>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autoTitleDeleted val="0"/>
    <c:plotArea>
      <c:layout>
        <c:manualLayout>
          <c:layoutTarget val="inner"/>
          <c:xMode val="edge"/>
          <c:yMode val="edge"/>
          <c:x val="0.16790466168795942"/>
          <c:y val="0.19041094099580841"/>
          <c:w val="0.75843578354772978"/>
          <c:h val="0.61729255714219267"/>
        </c:manualLayout>
      </c:layout>
      <c:scatterChart>
        <c:scatterStyle val="lineMarker"/>
        <c:varyColors val="0"/>
        <c:ser>
          <c:idx val="0"/>
          <c:order val="0"/>
          <c:tx>
            <c:v>B</c:v>
          </c:tx>
          <c:spPr>
            <a:ln w="28575" cap="rnd" cmpd="sng" algn="ctr">
              <a:noFill/>
              <a:prstDash val="solid"/>
              <a:round/>
            </a:ln>
            <a:effectLst/>
          </c:spPr>
          <c:marker>
            <c:symbol val="triangle"/>
            <c:size val="10"/>
            <c:spPr>
              <a:solidFill>
                <a:schemeClr val="accent1"/>
              </a:solidFill>
              <a:ln w="9525" cap="flat" cmpd="sng" algn="ctr">
                <a:solidFill>
                  <a:schemeClr val="accent1">
                    <a:shade val="95000"/>
                    <a:satMod val="105000"/>
                  </a:schemeClr>
                </a:solidFill>
                <a:prstDash val="solid"/>
                <a:round/>
              </a:ln>
              <a:effectLst/>
            </c:spPr>
          </c:marker>
          <c:dPt>
            <c:idx val="0"/>
            <c:bubble3D val="0"/>
            <c:extLst>
              <c:ext xmlns:c16="http://schemas.microsoft.com/office/drawing/2014/chart" uri="{C3380CC4-5D6E-409C-BE32-E72D297353CC}">
                <c16:uniqueId val="{00000000-132E-41EF-828D-EB51FCC57C6B}"/>
              </c:ext>
            </c:extLst>
          </c:dPt>
          <c:dLbls>
            <c:dLbl>
              <c:idx val="0"/>
              <c:layout>
                <c:manualLayout>
                  <c:x val="1.8792729150286916E-2"/>
                  <c:y val="1.5448516890982594E-2"/>
                </c:manualLayout>
              </c:layout>
              <c:dLblPos val="r"/>
              <c:showLegendKey val="0"/>
              <c:showVal val="1"/>
              <c:showCatName val="1"/>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32E-41EF-828D-EB51FCC57C6B}"/>
                </c:ext>
              </c:extLst>
            </c:dLbl>
            <c:spPr>
              <a:noFill/>
              <a:ln>
                <a:noFill/>
              </a:ln>
              <a:effectLst/>
            </c:spPr>
            <c:txPr>
              <a:bodyPr rot="0" spcFirstLastPara="1" vertOverflow="ellipsis" vert="horz" wrap="square" lIns="38100" tIns="19050" rIns="38100" bIns="19050" anchor="ctr" anchorCtr="1">
                <a:spAutoFit/>
              </a:bodyPr>
              <a:lstStyle/>
              <a:p>
                <a:pPr>
                  <a:defRPr sz="1200" b="1" i="0" u="none" strike="noStrike" kern="1200" baseline="0">
                    <a:solidFill>
                      <a:srgbClr val="000000"/>
                    </a:solidFill>
                    <a:latin typeface="Arial"/>
                    <a:ea typeface="Arial"/>
                    <a:cs typeface="Arial"/>
                  </a:defRPr>
                </a:pPr>
                <a:endParaRPr lang="de-DE"/>
              </a:p>
            </c:txPr>
            <c:dLblPos val="t"/>
            <c:showLegendKey val="0"/>
            <c:showVal val="1"/>
            <c:showCatName val="1"/>
            <c:showSerName val="0"/>
            <c:showPercent val="0"/>
            <c:showBubbleSize val="0"/>
            <c:showLeaderLines val="0"/>
            <c:extLst>
              <c:ext xmlns:c15="http://schemas.microsoft.com/office/drawing/2012/chart" uri="{CE6537A1-D6FC-4f65-9D91-7224C49458BB}">
                <c15:showLeaderLines val="0"/>
              </c:ext>
            </c:extLst>
          </c:dLbls>
          <c:xVal>
            <c:numRef>
              <c:f>'[1]Overall Evaluation'!$B$11</c:f>
              <c:numCache>
                <c:formatCode>General</c:formatCode>
                <c:ptCount val="1"/>
                <c:pt idx="0">
                  <c:v>78.733031674208149</c:v>
                </c:pt>
              </c:numCache>
            </c:numRef>
          </c:xVal>
          <c:yVal>
            <c:numRef>
              <c:f>'[1]Overall Evaluation'!$B$10</c:f>
              <c:numCache>
                <c:formatCode>General</c:formatCode>
                <c:ptCount val="1"/>
                <c:pt idx="0">
                  <c:v>86.015325670498086</c:v>
                </c:pt>
              </c:numCache>
            </c:numRef>
          </c:yVal>
          <c:smooth val="0"/>
          <c:extLst>
            <c:ext xmlns:c16="http://schemas.microsoft.com/office/drawing/2014/chart" uri="{C3380CC4-5D6E-409C-BE32-E72D297353CC}">
              <c16:uniqueId val="{00000001-132E-41EF-828D-EB51FCC57C6B}"/>
            </c:ext>
          </c:extLst>
        </c:ser>
        <c:dLbls>
          <c:showLegendKey val="0"/>
          <c:showVal val="0"/>
          <c:showCatName val="0"/>
          <c:showSerName val="0"/>
          <c:showPercent val="0"/>
          <c:showBubbleSize val="0"/>
        </c:dLbls>
        <c:axId val="322177200"/>
        <c:axId val="1"/>
      </c:scatterChart>
      <c:valAx>
        <c:axId val="322177200"/>
        <c:scaling>
          <c:orientation val="minMax"/>
          <c:max val="100"/>
          <c:min val="0"/>
        </c:scaling>
        <c:delete val="0"/>
        <c:axPos val="b"/>
        <c:majorGridlines>
          <c:spPr>
            <a:ln w="9525" cap="flat" cmpd="sng" algn="ctr">
              <a:solidFill>
                <a:schemeClr val="tx1">
                  <a:tint val="75000"/>
                  <a:shade val="95000"/>
                  <a:satMod val="105000"/>
                </a:schemeClr>
              </a:solidFill>
              <a:prstDash val="solid"/>
              <a:round/>
            </a:ln>
            <a:effectLst/>
          </c:spPr>
        </c:majorGridlines>
        <c:title>
          <c:tx>
            <c:rich>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r>
                  <a:rPr lang="ru-RU">
                    <a:latin typeface="Arial" panose="020B0604020202020204" pitchFamily="34" charset="0"/>
                    <a:cs typeface="Arial" panose="020B0604020202020204" pitchFamily="34" charset="0"/>
                  </a:rPr>
                  <a:t>Достоверность</a:t>
                </a:r>
                <a:r>
                  <a:rPr lang="hu-HU">
                    <a:latin typeface="Arial" panose="020B0604020202020204" pitchFamily="34" charset="0"/>
                    <a:cs typeface="Arial" panose="020B0604020202020204" pitchFamily="34" charset="0"/>
                  </a:rPr>
                  <a:t>, %</a:t>
                </a:r>
              </a:p>
            </c:rich>
          </c:tx>
          <c:overlay val="0"/>
          <c:spPr>
            <a:noFill/>
            <a:ln w="25400">
              <a:noFill/>
            </a:ln>
            <a:effectLst/>
          </c:spPr>
          <c:txPr>
            <a:bodyPr rot="0" spcFirstLastPara="1" vertOverflow="ellipsis" vert="horz" wrap="square" anchor="ctr" anchorCtr="1"/>
            <a:lstStyle/>
            <a:p>
              <a:pPr>
                <a:defRPr sz="1200" b="1" i="0" u="none" strike="noStrike" kern="1200" baseline="0">
                  <a:solidFill>
                    <a:srgbClr val="000000"/>
                  </a:solidFill>
                  <a:latin typeface="Arial" panose="020B0604020202020204" pitchFamily="34" charset="0"/>
                  <a:ea typeface="Calibri"/>
                  <a:cs typeface="Arial" panose="020B0604020202020204" pitchFamily="34" charset="0"/>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1"/>
        <c:crosses val="autoZero"/>
        <c:crossBetween val="midCat"/>
        <c:majorUnit val="25"/>
        <c:minorUnit val="25"/>
      </c:valAx>
      <c:valAx>
        <c:axId val="1"/>
        <c:scaling>
          <c:orientation val="minMax"/>
          <c:max val="100"/>
          <c:min val="0"/>
        </c:scaling>
        <c:delete val="0"/>
        <c:axPos val="l"/>
        <c:majorGridlines>
          <c:spPr>
            <a:ln w="3175" cap="flat" cmpd="sng" algn="ctr">
              <a:solidFill>
                <a:srgbClr val="000000"/>
              </a:solidFill>
              <a:prstDash val="sysDash"/>
              <a:round/>
            </a:ln>
            <a:effectLst/>
          </c:spPr>
        </c:majorGridlines>
        <c:title>
          <c:tx>
            <c:rich>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r>
                  <a:rPr lang="ru-RU"/>
                  <a:t>СТБ</a:t>
                </a:r>
                <a:r>
                  <a:rPr lang="hu-HU"/>
                  <a:t>, %</a:t>
                </a:r>
              </a:p>
            </c:rich>
          </c:tx>
          <c:overlay val="0"/>
          <c:spPr>
            <a:noFill/>
            <a:ln w="25400">
              <a:noFill/>
            </a:ln>
            <a:effectLst/>
          </c:spPr>
          <c:txPr>
            <a:bodyPr rot="-5400000" spcFirstLastPara="1" vertOverflow="ellipsis" vert="horz" wrap="square" anchor="ctr" anchorCtr="1"/>
            <a:lstStyle/>
            <a:p>
              <a:pPr>
                <a:defRPr sz="1200" b="1" i="0" u="none" strike="noStrike" kern="1200" baseline="0">
                  <a:solidFill>
                    <a:srgbClr val="000000"/>
                  </a:solidFill>
                  <a:latin typeface="Arial"/>
                  <a:ea typeface="Arial"/>
                  <a:cs typeface="Arial"/>
                </a:defRPr>
              </a:pPr>
              <a:endParaRPr lang="de-DE"/>
            </a:p>
          </c:txPr>
        </c:title>
        <c:numFmt formatCode="0" sourceLinked="0"/>
        <c:majorTickMark val="none"/>
        <c:minorTickMark val="none"/>
        <c:tickLblPos val="nextTo"/>
        <c:spPr>
          <a:noFill/>
          <a:ln w="12700" cap="flat" cmpd="sng" algn="ctr">
            <a:solidFill>
              <a:srgbClr val="808080"/>
            </a:solidFill>
            <a:prstDash val="solid"/>
            <a:round/>
          </a:ln>
          <a:effectLst/>
        </c:spPr>
        <c:txPr>
          <a:bodyPr rot="0" spcFirstLastPara="1" vertOverflow="ellipsis" wrap="square" anchor="ctr" anchorCtr="1"/>
          <a:lstStyle/>
          <a:p>
            <a:pPr>
              <a:defRPr sz="1200" b="1" i="0" u="none" strike="noStrike" kern="1200" baseline="0">
                <a:solidFill>
                  <a:srgbClr val="000000"/>
                </a:solidFill>
                <a:latin typeface="Arial"/>
                <a:ea typeface="Arial"/>
                <a:cs typeface="Arial"/>
              </a:defRPr>
            </a:pPr>
            <a:endParaRPr lang="de-DE"/>
          </a:p>
        </c:txPr>
        <c:crossAx val="322177200"/>
        <c:crosses val="autoZero"/>
        <c:crossBetween val="midCat"/>
        <c:majorUnit val="25"/>
      </c:valAx>
      <c:spPr>
        <a:blipFill>
          <a:blip xmlns:r="http://schemas.openxmlformats.org/officeDocument/2006/relationships" r:embed="rId3"/>
          <a:stretch>
            <a:fillRect/>
          </a:stretch>
        </a:blipFill>
        <a:ln w="25400">
          <a:noFill/>
        </a:ln>
        <a:effectLst/>
      </c:spPr>
    </c:plotArea>
    <c:plotVisOnly val="1"/>
    <c:dispBlanksAs val="gap"/>
    <c:showDLblsOverMax val="0"/>
  </c:chart>
  <c:spPr>
    <a:solidFill>
      <a:schemeClr val="bg1">
        <a:lumMod val="85000"/>
      </a:schemeClr>
    </a:solidFill>
    <a:ln w="9525" cap="flat" cmpd="sng" algn="ctr">
      <a:noFill/>
      <a:prstDash val="solid"/>
      <a:round/>
    </a:ln>
    <a:effectLst/>
  </c:spPr>
  <c:txPr>
    <a:bodyPr/>
    <a:lstStyle/>
    <a:p>
      <a:pPr>
        <a:defRPr sz="1200" b="1" i="0" u="none" strike="noStrike" baseline="0">
          <a:solidFill>
            <a:srgbClr val="000000"/>
          </a:solidFill>
          <a:latin typeface="Arial"/>
          <a:ea typeface="Arial"/>
          <a:cs typeface="Arial"/>
        </a:defRPr>
      </a:pPr>
      <a:endParaRPr lang="de-DE"/>
    </a:p>
  </c:txPr>
  <c:printSettings>
    <c:headerFooter alignWithMargins="0"/>
    <c:pageMargins b="0.75000000000000111" l="0.70000000000000107" r="0.70000000000000107" t="0.75000000000000111" header="0.30000000000000004" footer="0.30000000000000004"/>
    <c:pageSetup/>
  </c:printSettings>
</c:chartSpace>
</file>

<file path=xl/charts/colors1.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withinLinearReversed" id="21">
  <a:schemeClr val="accent1"/>
</cs:colorStyle>
</file>

<file path=xl/charts/colors3.xml><?xml version="1.0" encoding="utf-8"?>
<cs:colorStyle xmlns:cs="http://schemas.microsoft.com/office/drawing/2012/chartStyle" xmlns:a="http://schemas.openxmlformats.org/drawingml/2006/main" meth="withinLinear" id="14">
  <a:schemeClr val="accent1"/>
</cs:colorStyle>
</file>

<file path=xl/charts/colors4.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withinLinearReversed" id="21">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cycle" id="13">
  <a:schemeClr val="accent6"/>
  <a:schemeClr val="accent5"/>
  <a:schemeClr val="accent4"/>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4.xml><?xml version="1.0" encoding="utf-8"?>
<cs:chartStyle xmlns:cs="http://schemas.microsoft.com/office/drawing/2012/chartStyle" xmlns:a="http://schemas.openxmlformats.org/drawingml/2006/main" id="264">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dataLabel>
  <cs:dataLabelCallout>
    <cs:lnRef idx="0"/>
    <cs:fillRef idx="0"/>
    <cs:effectRef idx="0"/>
    <cs:fontRef idx="minor">
      <a:schemeClr val="lt1"/>
    </cs:fontRef>
    <cs:spPr>
      <a:pattFill prst="pct75">
        <a:fgClr>
          <a:schemeClr val="dk1">
            <a:lumMod val="75000"/>
            <a:lumOff val="25000"/>
          </a:schemeClr>
        </a:fgClr>
        <a:bgClr>
          <a:schemeClr val="dk1">
            <a:lumMod val="65000"/>
            <a:lumOff val="35000"/>
          </a:schemeClr>
        </a:bgClr>
      </a:pattFill>
      <a:effectLst>
        <a:outerShdw blurRad="50800" dist="38100" dir="2700000" algn="tl" rotWithShape="0">
          <a:prstClr val="black">
            <a:alpha val="40000"/>
          </a:prstClr>
        </a:outerShdw>
      </a:effectLst>
    </cs:spPr>
    <cs:defRPr sz="1000" b="1" i="0" u="none" strike="noStrike" kern="1200" baseline="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
  <cs:dataPoint3D>
    <cs:lnRef idx="0"/>
    <cs:fillRef idx="0">
      <cs:styleClr val="auto"/>
    </cs:fillRef>
    <cs:effectRef idx="0"/>
    <cs:fontRef idx="minor">
      <a:schemeClr val="dk1"/>
    </cs:fontRef>
    <cs:spPr>
      <a:solidFill>
        <a:schemeClr val="phClr"/>
      </a:solidFill>
      <a:effectLst>
        <a:outerShdw blurRad="254000" sx="102000" sy="102000" algn="ctr" rotWithShape="0">
          <a:prstClr val="black">
            <a:alpha val="20000"/>
          </a:prstClr>
        </a:outerShdw>
      </a:effectLst>
    </cs:spPr>
  </cs:dataPoint3D>
  <cs:dataPointLine>
    <cs:lnRef idx="0">
      <cs:styleClr val="auto"/>
    </cs:lnRef>
    <cs:fillRef idx="0"/>
    <cs:effectRef idx="0"/>
    <cs:fontRef idx="minor">
      <a:schemeClr val="dk1"/>
    </cs:fontRef>
    <cs:spPr>
      <a:ln w="31750" cap="rnd">
        <a:solidFill>
          <a:schemeClr val="phClr">
            <a:alpha val="85000"/>
          </a:schemeClr>
        </a:solidFill>
        <a:round/>
      </a:ln>
    </cs:spPr>
  </cs:dataPointLine>
  <cs:dataPointMarker>
    <cs:lnRef idx="0"/>
    <cs:fillRef idx="0">
      <cs:styleClr val="auto"/>
    </cs:fillRef>
    <cs:effectRef idx="0"/>
    <cs:fontRef idx="minor">
      <a:schemeClr val="dk1"/>
    </cs:fontRef>
    <cs:spPr>
      <a:solidFill>
        <a:schemeClr val="phClr">
          <a:alpha val="85000"/>
        </a:schemeClr>
      </a:solidFill>
    </cs:spPr>
  </cs:dataPointMarker>
  <cs:dataPointMarkerLayout symbol="circle" size="6"/>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s>
</file>

<file path=xl/drawings/_rels/drawing4.xml.rels><?xml version="1.0" encoding="UTF-8" standalone="yes"?>
<Relationships xmlns="http://schemas.openxmlformats.org/package/2006/relationships"><Relationship Id="rId3" Type="http://schemas.openxmlformats.org/officeDocument/2006/relationships/chart" Target="../charts/chart9.xml"/><Relationship Id="rId2" Type="http://schemas.openxmlformats.org/officeDocument/2006/relationships/chart" Target="../charts/chart8.xml"/><Relationship Id="rId1" Type="http://schemas.openxmlformats.org/officeDocument/2006/relationships/chart" Target="../charts/chart7.xml"/></Relationships>
</file>

<file path=xl/drawings/drawing1.xml><?xml version="1.0" encoding="utf-8"?>
<xdr:wsDr xmlns:xdr="http://schemas.openxmlformats.org/drawingml/2006/spreadsheetDrawing" xmlns:a="http://schemas.openxmlformats.org/drawingml/2006/main">
  <xdr:twoCellAnchor editAs="oneCell">
    <xdr:from>
      <xdr:col>0</xdr:col>
      <xdr:colOff>198437</xdr:colOff>
      <xdr:row>0</xdr:row>
      <xdr:rowOff>47626</xdr:rowOff>
    </xdr:from>
    <xdr:to>
      <xdr:col>0</xdr:col>
      <xdr:colOff>982027</xdr:colOff>
      <xdr:row>0</xdr:row>
      <xdr:rowOff>831216</xdr:rowOff>
    </xdr:to>
    <xdr:pic>
      <xdr:nvPicPr>
        <xdr:cNvPr id="5" name="Рисунок 18" descr="A picture containing text, clipart&#10;&#10;Description automatically generated">
          <a:extLst>
            <a:ext uri="{FF2B5EF4-FFF2-40B4-BE49-F238E27FC236}">
              <a16:creationId xmlns:a16="http://schemas.microsoft.com/office/drawing/2014/main" id="{94A0AF37-21BD-442E-A79D-C77512F341C4}"/>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8437" y="47626"/>
          <a:ext cx="783590" cy="783590"/>
        </a:xfrm>
        <a:prstGeom prst="rect">
          <a:avLst/>
        </a:prstGeom>
        <a:noFill/>
      </xdr:spPr>
    </xdr:pic>
    <xdr:clientData/>
  </xdr:twoCellAnchor>
  <xdr:twoCellAnchor editAs="oneCell">
    <xdr:from>
      <xdr:col>0</xdr:col>
      <xdr:colOff>1198562</xdr:colOff>
      <xdr:row>0</xdr:row>
      <xdr:rowOff>47626</xdr:rowOff>
    </xdr:from>
    <xdr:to>
      <xdr:col>0</xdr:col>
      <xdr:colOff>2786062</xdr:colOff>
      <xdr:row>0</xdr:row>
      <xdr:rowOff>838648</xdr:rowOff>
    </xdr:to>
    <xdr:pic>
      <xdr:nvPicPr>
        <xdr:cNvPr id="6" name="Рисунок 5">
          <a:extLst>
            <a:ext uri="{FF2B5EF4-FFF2-40B4-BE49-F238E27FC236}">
              <a16:creationId xmlns:a16="http://schemas.microsoft.com/office/drawing/2014/main" id="{139B8A91-4A1E-4655-84CC-D9C362627B48}"/>
            </a:ext>
          </a:extLst>
        </xdr:cNvPr>
        <xdr:cNvPicPr>
          <a:picLocks noChangeAspect="1"/>
        </xdr:cNvPicPr>
      </xdr:nvPicPr>
      <xdr:blipFill>
        <a:blip xmlns:r="http://schemas.openxmlformats.org/officeDocument/2006/relationships" r:embed="rId2"/>
        <a:stretch>
          <a:fillRect/>
        </a:stretch>
      </xdr:blipFill>
      <xdr:spPr>
        <a:xfrm>
          <a:off x="1198562" y="47626"/>
          <a:ext cx="1587500" cy="791022"/>
        </a:xfrm>
        <a:prstGeom prst="rect">
          <a:avLst/>
        </a:prstGeom>
      </xdr:spPr>
    </xdr:pic>
    <xdr:clientData/>
  </xdr:twoCellAnchor>
  <xdr:twoCellAnchor editAs="oneCell">
    <xdr:from>
      <xdr:col>0</xdr:col>
      <xdr:colOff>2992437</xdr:colOff>
      <xdr:row>0</xdr:row>
      <xdr:rowOff>39688</xdr:rowOff>
    </xdr:from>
    <xdr:to>
      <xdr:col>0</xdr:col>
      <xdr:colOff>5082387</xdr:colOff>
      <xdr:row>0</xdr:row>
      <xdr:rowOff>841375</xdr:rowOff>
    </xdr:to>
    <xdr:pic>
      <xdr:nvPicPr>
        <xdr:cNvPr id="7" name="Рисунок 6">
          <a:extLst>
            <a:ext uri="{FF2B5EF4-FFF2-40B4-BE49-F238E27FC236}">
              <a16:creationId xmlns:a16="http://schemas.microsoft.com/office/drawing/2014/main" id="{75D7DE58-57E6-4A68-8D61-56B1EB1CD28D}"/>
            </a:ext>
          </a:extLst>
        </xdr:cNvPr>
        <xdr:cNvPicPr>
          <a:picLocks noChangeAspect="1"/>
        </xdr:cNvPicPr>
      </xdr:nvPicPr>
      <xdr:blipFill>
        <a:blip xmlns:r="http://schemas.openxmlformats.org/officeDocument/2006/relationships" r:embed="rId3"/>
        <a:stretch>
          <a:fillRect/>
        </a:stretch>
      </xdr:blipFill>
      <xdr:spPr>
        <a:xfrm>
          <a:off x="2992437" y="39688"/>
          <a:ext cx="2089950" cy="801687"/>
        </a:xfrm>
        <a:prstGeom prst="rect">
          <a:avLst/>
        </a:prstGeom>
      </xdr:spPr>
    </xdr:pic>
    <xdr:clientData/>
  </xdr:twoCellAnchor>
  <xdr:twoCellAnchor editAs="oneCell">
    <xdr:from>
      <xdr:col>0</xdr:col>
      <xdr:colOff>5278437</xdr:colOff>
      <xdr:row>0</xdr:row>
      <xdr:rowOff>39688</xdr:rowOff>
    </xdr:from>
    <xdr:to>
      <xdr:col>0</xdr:col>
      <xdr:colOff>6702425</xdr:colOff>
      <xdr:row>0</xdr:row>
      <xdr:rowOff>830264</xdr:rowOff>
    </xdr:to>
    <xdr:pic>
      <xdr:nvPicPr>
        <xdr:cNvPr id="8" name="Picture 1">
          <a:extLst>
            <a:ext uri="{FF2B5EF4-FFF2-40B4-BE49-F238E27FC236}">
              <a16:creationId xmlns:a16="http://schemas.microsoft.com/office/drawing/2014/main" id="{E8E5B0FF-988C-45AC-97DF-8A92A41C9DF0}"/>
            </a:ext>
          </a:extLst>
        </xdr:cNvPr>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5278437" y="39688"/>
          <a:ext cx="1423988" cy="790576"/>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217714</xdr:colOff>
      <xdr:row>0</xdr:row>
      <xdr:rowOff>0</xdr:rowOff>
    </xdr:from>
    <xdr:to>
      <xdr:col>9</xdr:col>
      <xdr:colOff>12700</xdr:colOff>
      <xdr:row>17</xdr:row>
      <xdr:rowOff>90714</xdr:rowOff>
    </xdr:to>
    <xdr:graphicFrame macro="">
      <xdr:nvGraphicFramePr>
        <xdr:cNvPr id="2" name="Диаграмма 2">
          <a:extLst>
            <a:ext uri="{FF2B5EF4-FFF2-40B4-BE49-F238E27FC236}">
              <a16:creationId xmlns:a16="http://schemas.microsoft.com/office/drawing/2014/main" id="{00000000-0008-0000-04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16</xdr:row>
      <xdr:rowOff>163286</xdr:rowOff>
    </xdr:from>
    <xdr:to>
      <xdr:col>13</xdr:col>
      <xdr:colOff>25400</xdr:colOff>
      <xdr:row>36</xdr:row>
      <xdr:rowOff>149906</xdr:rowOff>
    </xdr:to>
    <xdr:graphicFrame macro="">
      <xdr:nvGraphicFramePr>
        <xdr:cNvPr id="4" name="Диаграмма 2">
          <a:extLst>
            <a:ext uri="{FF2B5EF4-FFF2-40B4-BE49-F238E27FC236}">
              <a16:creationId xmlns:a16="http://schemas.microsoft.com/office/drawing/2014/main" id="{00000000-0008-0000-04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8</xdr:col>
      <xdr:colOff>108856</xdr:colOff>
      <xdr:row>0</xdr:row>
      <xdr:rowOff>34472</xdr:rowOff>
    </xdr:from>
    <xdr:to>
      <xdr:col>15</xdr:col>
      <xdr:colOff>600527</xdr:colOff>
      <xdr:row>17</xdr:row>
      <xdr:rowOff>27214</xdr:rowOff>
    </xdr:to>
    <xdr:graphicFrame macro="">
      <xdr:nvGraphicFramePr>
        <xdr:cNvPr id="7" name="Диаграмма 5">
          <a:extLst>
            <a:ext uri="{FF2B5EF4-FFF2-40B4-BE49-F238E27FC236}">
              <a16:creationId xmlns:a16="http://schemas.microsoft.com/office/drawing/2014/main" id="{75F0107F-6440-4252-96CF-4EADF94A1CB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12700</xdr:colOff>
      <xdr:row>16</xdr:row>
      <xdr:rowOff>172357</xdr:rowOff>
    </xdr:to>
    <xdr:graphicFrame macro="">
      <xdr:nvGraphicFramePr>
        <xdr:cNvPr id="2" name="Диаграмма 2">
          <a:extLst>
            <a:ext uri="{FF2B5EF4-FFF2-40B4-BE49-F238E27FC236}">
              <a16:creationId xmlns:a16="http://schemas.microsoft.com/office/drawing/2014/main" id="{00000000-0008-0000-07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27214</xdr:colOff>
      <xdr:row>17</xdr:row>
      <xdr:rowOff>0</xdr:rowOff>
    </xdr:from>
    <xdr:to>
      <xdr:col>13</xdr:col>
      <xdr:colOff>52614</xdr:colOff>
      <xdr:row>37</xdr:row>
      <xdr:rowOff>85953</xdr:rowOff>
    </xdr:to>
    <xdr:graphicFrame macro="">
      <xdr:nvGraphicFramePr>
        <xdr:cNvPr id="4" name="Диаграмма 2">
          <a:extLst>
            <a:ext uri="{FF2B5EF4-FFF2-40B4-BE49-F238E27FC236}">
              <a16:creationId xmlns:a16="http://schemas.microsoft.com/office/drawing/2014/main" id="{00000000-0008-0000-07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8</xdr:col>
      <xdr:colOff>589642</xdr:colOff>
      <xdr:row>0</xdr:row>
      <xdr:rowOff>72571</xdr:rowOff>
    </xdr:from>
    <xdr:to>
      <xdr:col>15</xdr:col>
      <xdr:colOff>583292</xdr:colOff>
      <xdr:row>16</xdr:row>
      <xdr:rowOff>83607</xdr:rowOff>
    </xdr:to>
    <xdr:graphicFrame macro="">
      <xdr:nvGraphicFramePr>
        <xdr:cNvPr id="5" name="Диаграмма 5">
          <a:extLst>
            <a:ext uri="{FF2B5EF4-FFF2-40B4-BE49-F238E27FC236}">
              <a16:creationId xmlns:a16="http://schemas.microsoft.com/office/drawing/2014/main" id="{6001F6E3-C3CB-432D-B325-B5DB151D3AB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9</xdr:col>
      <xdr:colOff>12700</xdr:colOff>
      <xdr:row>16</xdr:row>
      <xdr:rowOff>1814</xdr:rowOff>
    </xdr:to>
    <xdr:graphicFrame macro="">
      <xdr:nvGraphicFramePr>
        <xdr:cNvPr id="2" name="Диаграмма 2">
          <a:extLst>
            <a:ext uri="{FF2B5EF4-FFF2-40B4-BE49-F238E27FC236}">
              <a16:creationId xmlns:a16="http://schemas.microsoft.com/office/drawing/2014/main" id="{00000000-0008-0000-09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17</xdr:row>
      <xdr:rowOff>0</xdr:rowOff>
    </xdr:from>
    <xdr:to>
      <xdr:col>13</xdr:col>
      <xdr:colOff>25400</xdr:colOff>
      <xdr:row>37</xdr:row>
      <xdr:rowOff>85953</xdr:rowOff>
    </xdr:to>
    <xdr:graphicFrame macro="">
      <xdr:nvGraphicFramePr>
        <xdr:cNvPr id="4" name="Диаграмма 2">
          <a:extLst>
            <a:ext uri="{FF2B5EF4-FFF2-40B4-BE49-F238E27FC236}">
              <a16:creationId xmlns:a16="http://schemas.microsoft.com/office/drawing/2014/main" id="{00000000-0008-0000-09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fLocksWithSheet="0"/>
  </xdr:twoCellAnchor>
  <xdr:twoCellAnchor>
    <xdr:from>
      <xdr:col>8</xdr:col>
      <xdr:colOff>81643</xdr:colOff>
      <xdr:row>0</xdr:row>
      <xdr:rowOff>54429</xdr:rowOff>
    </xdr:from>
    <xdr:to>
      <xdr:col>15</xdr:col>
      <xdr:colOff>75293</xdr:colOff>
      <xdr:row>16</xdr:row>
      <xdr:rowOff>65465</xdr:rowOff>
    </xdr:to>
    <xdr:graphicFrame macro="">
      <xdr:nvGraphicFramePr>
        <xdr:cNvPr id="5" name="Диаграмма 5">
          <a:extLst>
            <a:ext uri="{FF2B5EF4-FFF2-40B4-BE49-F238E27FC236}">
              <a16:creationId xmlns:a16="http://schemas.microsoft.com/office/drawing/2014/main" id="{D52B25F6-FFBB-4AA1-80B1-BFE729E82BE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o_lohunova_sdplatform_onmicrosoft_com/Documents/Kirgiz%20poject%202021/FINAL%20RESULTS/Deliverables/ANNEX%205_Updated%20TMF%20&#1057;hecklist%20&amp;%20Assessment%20Tool%20Kargastan_fina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bout this Template"/>
      <sheetName val="Group 1 Questions"/>
      <sheetName val="Group 1 Evaluation"/>
      <sheetName val="Group 1 Graphs"/>
      <sheetName val="Group 1 Explanations"/>
      <sheetName val="Group 2 Questions"/>
      <sheetName val="Group 2 Evaluation"/>
      <sheetName val="Group 2 Graphs"/>
      <sheetName val="Overall Evaluation"/>
      <sheetName val="Overall Graphs"/>
      <sheetName val="Measure catalogue"/>
    </sheetNames>
    <sheetDataSet>
      <sheetData sheetId="0" refreshError="1"/>
      <sheetData sheetId="1" refreshError="1"/>
      <sheetData sheetId="2">
        <row r="10">
          <cell r="B10">
            <v>96.276595744680847</v>
          </cell>
        </row>
        <row r="11">
          <cell r="B11">
            <v>78.787878787878782</v>
          </cell>
        </row>
        <row r="16">
          <cell r="B16" t="str">
            <v>EIA-LUP</v>
          </cell>
          <cell r="C16">
            <v>83.333333333333343</v>
          </cell>
        </row>
        <row r="17">
          <cell r="B17" t="str">
            <v>DDP</v>
          </cell>
          <cell r="C17">
            <v>100</v>
          </cell>
        </row>
        <row r="18">
          <cell r="B18" t="str">
            <v>TRI</v>
          </cell>
          <cell r="C18">
            <v>96.875</v>
          </cell>
        </row>
        <row r="19">
          <cell r="B19" t="str">
            <v>WTM</v>
          </cell>
          <cell r="C19">
            <v>100</v>
          </cell>
        </row>
        <row r="20">
          <cell r="B20" t="str">
            <v>DRO</v>
          </cell>
          <cell r="C20">
            <v>100</v>
          </cell>
        </row>
        <row r="21">
          <cell r="B21" t="str">
            <v>MIP</v>
          </cell>
          <cell r="C21">
            <v>91.666666666666657</v>
          </cell>
        </row>
        <row r="22">
          <cell r="B22" t="str">
            <v>MEE</v>
          </cell>
          <cell r="C22">
            <v>87.5</v>
          </cell>
        </row>
        <row r="23">
          <cell r="B23" t="str">
            <v>EMP</v>
          </cell>
          <cell r="C23">
            <v>91.666666666666657</v>
          </cell>
        </row>
      </sheetData>
      <sheetData sheetId="3" refreshError="1"/>
      <sheetData sheetId="4" refreshError="1"/>
      <sheetData sheetId="5" refreshError="1"/>
      <sheetData sheetId="6">
        <row r="10">
          <cell r="B10">
            <v>83.761682242990659</v>
          </cell>
        </row>
        <row r="11">
          <cell r="B11">
            <v>78.723404255319153</v>
          </cell>
        </row>
      </sheetData>
      <sheetData sheetId="7" refreshError="1"/>
      <sheetData sheetId="8">
        <row r="10">
          <cell r="B10">
            <v>86.015325670498086</v>
          </cell>
        </row>
        <row r="11">
          <cell r="B11">
            <v>78.733031674208149</v>
          </cell>
        </row>
      </sheetData>
      <sheetData sheetId="9" refreshError="1"/>
      <sheetData sheetId="10" refreshError="1"/>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Алена33" refreshedDate="44588.760735648146" createdVersion="6" refreshedVersion="7" minRefreshableVersion="3" recordCount="223" xr:uid="{00000000-000A-0000-FFFF-FFFF01000000}">
  <cacheSource type="worksheet">
    <worksheetSource ref="O5:W228" sheet="Группа 2 Оценка"/>
  </cacheSource>
  <cacheFields count="9">
    <cacheField name="No" numFmtId="0">
      <sharedItems containsSemiMixedTypes="0" containsString="0" containsNumber="1" containsInteger="1" minValue="1" maxValue="223"/>
    </cacheField>
    <cacheField name="1" numFmtId="0">
      <sharedItems containsSemiMixedTypes="0" containsString="0" containsNumber="1" containsInteger="1" minValue="0" maxValue="1"/>
    </cacheField>
    <cacheField name="2" numFmtId="0">
      <sharedItems containsSemiMixedTypes="0" containsString="0" containsNumber="1" containsInteger="1" minValue="0" maxValue="1"/>
    </cacheField>
    <cacheField name="3" numFmtId="0">
      <sharedItems containsSemiMixedTypes="0" containsString="0" containsNumber="1" containsInteger="1" minValue="0" maxValue="1"/>
    </cacheField>
    <cacheField name="4" numFmtId="0">
      <sharedItems containsSemiMixedTypes="0" containsString="0" containsNumber="1" containsInteger="1" minValue="0" maxValue="1"/>
    </cacheField>
    <cacheField name="5" numFmtId="0">
      <sharedItems containsSemiMixedTypes="0" containsString="0" containsNumber="1" containsInteger="1" minValue="0" maxValue="1"/>
    </cacheField>
    <cacheField name="6" numFmtId="0">
      <sharedItems containsSemiMixedTypes="0" containsString="0" containsNumber="1" containsInteger="1" minValue="0" maxValue="8"/>
    </cacheField>
    <cacheField name="7" numFmtId="0">
      <sharedItems containsSemiMixedTypes="0" containsString="0" containsNumber="1" containsInteger="1" minValue="0" maxValue="8"/>
    </cacheField>
    <cacheField name="8" numFmtId="0">
      <sharedItems count="32">
        <s v="ВООР"/>
        <s v="ОВОС-ЗП"/>
        <s v="EMP"/>
        <s v="ПРО"/>
        <s v="ОКУ"/>
        <s v="ДМЭ"/>
        <s v="УВП"/>
        <s v="ТИ"/>
        <s v="TP"/>
        <s v="МЭПИ"/>
        <s v="МЭОС"/>
        <s v="ПЗР"/>
        <s v="EIA-LUP" u="1"/>
        <s v="HRA" u="1"/>
        <s v="EIA" u="1"/>
        <s v="WMM" u="1"/>
        <s v="TDP" u="1"/>
        <s v="GCR" u="1"/>
        <s v="TRI" u="1"/>
        <s v="CRP" u="1"/>
        <s v="CRS" u="1"/>
        <s v="DDP" u="1"/>
        <s v="MEE" u="1"/>
        <s v="OCM" u="1"/>
        <s v="TRP" u="1"/>
        <s v="DRO" u="1"/>
        <s v="WTM" u="1"/>
        <s v="STC" u="1"/>
        <s v="INR" u="1"/>
        <s v="MIP" u="1"/>
        <s v="DSC" u="1"/>
        <s v="MON" u="1"/>
      </sharedItems>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Алена33" refreshedDate="44605.763938657408" createdVersion="6" refreshedVersion="7" minRefreshableVersion="3" recordCount="38" xr:uid="{00000000-000A-0000-FFFF-FFFF04000000}">
  <cacheSource type="worksheet">
    <worksheetSource ref="O5:W43" sheet="Группа 1 Оценка"/>
  </cacheSource>
  <cacheFields count="9">
    <cacheField name="No" numFmtId="0">
      <sharedItems containsSemiMixedTypes="0" containsString="0" containsNumber="1" containsInteger="1" minValue="1" maxValue="38"/>
    </cacheField>
    <cacheField name="1" numFmtId="0">
      <sharedItems containsSemiMixedTypes="0" containsString="0" containsNumber="1" containsInteger="1" minValue="0" maxValue="1"/>
    </cacheField>
    <cacheField name="2" numFmtId="0">
      <sharedItems containsSemiMixedTypes="0" containsString="0" containsNumber="1" containsInteger="1" minValue="0" maxValue="1"/>
    </cacheField>
    <cacheField name="3" numFmtId="0">
      <sharedItems containsSemiMixedTypes="0" containsString="0" containsNumber="1" containsInteger="1" minValue="0" maxValue="1"/>
    </cacheField>
    <cacheField name="4" numFmtId="0">
      <sharedItems containsSemiMixedTypes="0" containsString="0" containsNumber="1" containsInteger="1" minValue="0" maxValue="0"/>
    </cacheField>
    <cacheField name="5" numFmtId="0">
      <sharedItems containsSemiMixedTypes="0" containsString="0" containsNumber="1" containsInteger="1" minValue="0" maxValue="0"/>
    </cacheField>
    <cacheField name="6" numFmtId="0">
      <sharedItems containsSemiMixedTypes="0" containsString="0" containsNumber="1" containsInteger="1" minValue="0" maxValue="8"/>
    </cacheField>
    <cacheField name="7" numFmtId="0">
      <sharedItems containsSemiMixedTypes="0" containsString="0" containsNumber="1" containsInteger="1" minValue="0" maxValue="8"/>
    </cacheField>
    <cacheField name="8" numFmtId="0">
      <sharedItems count="22">
        <s v="ОВОС-ЗП"/>
        <s v="ПРО"/>
        <s v="ТИ"/>
        <s v="УВП"/>
        <s v="ДМЭ"/>
        <s v="МЭПИ"/>
        <s v="МЭОС"/>
        <s v="ПЛАС"/>
        <s v="EIA-LUP" u="1"/>
        <s v="EIA" u="1"/>
        <s v="TDP" u="1"/>
        <s v="GCR" u="1"/>
        <s v="TRI" u="1"/>
        <s v="DDP" u="1"/>
        <s v="MEE" u="1"/>
        <s v="EMP" u="1"/>
        <s v="DRO" u="1"/>
        <s v="WTM" u="1"/>
        <s v="STC" u="1"/>
        <s v="MIP" u="1"/>
        <s v="DSC" u="1"/>
        <s v="MON" u="1"/>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223">
  <r>
    <n v="1"/>
    <n v="0"/>
    <n v="0"/>
    <n v="0"/>
    <n v="0"/>
    <n v="1"/>
    <n v="1"/>
    <n v="4"/>
    <x v="0"/>
  </r>
  <r>
    <n v="2"/>
    <n v="0"/>
    <n v="1"/>
    <n v="0"/>
    <n v="0"/>
    <n v="0"/>
    <n v="4"/>
    <n v="4"/>
    <x v="0"/>
  </r>
  <r>
    <n v="3"/>
    <n v="0"/>
    <n v="0"/>
    <n v="1"/>
    <n v="0"/>
    <n v="0"/>
    <n v="3"/>
    <n v="4"/>
    <x v="0"/>
  </r>
  <r>
    <n v="4"/>
    <n v="0"/>
    <n v="0"/>
    <n v="1"/>
    <n v="0"/>
    <n v="0"/>
    <n v="3"/>
    <n v="4"/>
    <x v="0"/>
  </r>
  <r>
    <n v="5"/>
    <n v="0"/>
    <n v="0"/>
    <n v="1"/>
    <n v="0"/>
    <n v="0"/>
    <n v="3"/>
    <n v="4"/>
    <x v="0"/>
  </r>
  <r>
    <n v="6"/>
    <n v="0"/>
    <n v="0"/>
    <n v="0"/>
    <n v="1"/>
    <n v="0"/>
    <n v="2"/>
    <n v="4"/>
    <x v="0"/>
  </r>
  <r>
    <n v="7"/>
    <n v="0"/>
    <n v="0"/>
    <n v="0"/>
    <n v="1"/>
    <n v="0"/>
    <n v="2"/>
    <n v="4"/>
    <x v="0"/>
  </r>
  <r>
    <n v="8"/>
    <n v="0"/>
    <n v="1"/>
    <n v="0"/>
    <n v="0"/>
    <n v="0"/>
    <n v="8"/>
    <n v="8"/>
    <x v="0"/>
  </r>
  <r>
    <n v="9"/>
    <n v="0"/>
    <n v="1"/>
    <n v="0"/>
    <n v="0"/>
    <n v="0"/>
    <n v="4"/>
    <n v="4"/>
    <x v="0"/>
  </r>
  <r>
    <n v="10"/>
    <n v="0"/>
    <n v="0"/>
    <n v="0"/>
    <n v="1"/>
    <n v="0"/>
    <n v="2"/>
    <n v="4"/>
    <x v="0"/>
  </r>
  <r>
    <n v="11"/>
    <n v="0"/>
    <n v="1"/>
    <n v="0"/>
    <n v="0"/>
    <n v="0"/>
    <n v="4"/>
    <n v="4"/>
    <x v="0"/>
  </r>
  <r>
    <n v="12"/>
    <n v="0"/>
    <n v="1"/>
    <n v="0"/>
    <n v="0"/>
    <n v="0"/>
    <n v="8"/>
    <n v="8"/>
    <x v="0"/>
  </r>
  <r>
    <n v="13"/>
    <n v="0"/>
    <n v="1"/>
    <n v="0"/>
    <n v="0"/>
    <n v="0"/>
    <n v="4"/>
    <n v="4"/>
    <x v="0"/>
  </r>
  <r>
    <n v="14"/>
    <n v="0"/>
    <n v="0"/>
    <n v="1"/>
    <n v="0"/>
    <n v="0"/>
    <n v="3"/>
    <n v="4"/>
    <x v="0"/>
  </r>
  <r>
    <n v="15"/>
    <n v="0"/>
    <n v="1"/>
    <n v="0"/>
    <n v="0"/>
    <n v="0"/>
    <n v="4"/>
    <n v="4"/>
    <x v="0"/>
  </r>
  <r>
    <n v="16"/>
    <n v="0"/>
    <n v="0"/>
    <n v="1"/>
    <n v="0"/>
    <n v="0"/>
    <n v="3"/>
    <n v="4"/>
    <x v="0"/>
  </r>
  <r>
    <n v="17"/>
    <n v="0"/>
    <n v="1"/>
    <n v="0"/>
    <n v="0"/>
    <n v="0"/>
    <n v="4"/>
    <n v="4"/>
    <x v="0"/>
  </r>
  <r>
    <n v="18"/>
    <n v="0"/>
    <n v="0"/>
    <n v="0"/>
    <n v="1"/>
    <n v="0"/>
    <n v="2"/>
    <n v="4"/>
    <x v="0"/>
  </r>
  <r>
    <n v="19"/>
    <n v="0"/>
    <n v="1"/>
    <n v="0"/>
    <n v="0"/>
    <n v="0"/>
    <n v="4"/>
    <n v="4"/>
    <x v="0"/>
  </r>
  <r>
    <n v="20"/>
    <n v="0"/>
    <n v="1"/>
    <n v="0"/>
    <n v="0"/>
    <n v="0"/>
    <n v="4"/>
    <n v="4"/>
    <x v="0"/>
  </r>
  <r>
    <n v="21"/>
    <n v="0"/>
    <n v="0"/>
    <n v="1"/>
    <n v="0"/>
    <n v="0"/>
    <n v="3"/>
    <n v="4"/>
    <x v="0"/>
  </r>
  <r>
    <n v="22"/>
    <n v="0"/>
    <n v="1"/>
    <n v="0"/>
    <n v="0"/>
    <n v="0"/>
    <n v="4"/>
    <n v="4"/>
    <x v="0"/>
  </r>
  <r>
    <n v="23"/>
    <n v="0"/>
    <n v="1"/>
    <n v="0"/>
    <n v="0"/>
    <n v="0"/>
    <n v="8"/>
    <n v="8"/>
    <x v="0"/>
  </r>
  <r>
    <n v="24"/>
    <n v="0"/>
    <n v="1"/>
    <n v="0"/>
    <n v="0"/>
    <n v="0"/>
    <n v="4"/>
    <n v="4"/>
    <x v="0"/>
  </r>
  <r>
    <n v="25"/>
    <n v="0"/>
    <n v="1"/>
    <n v="0"/>
    <n v="0"/>
    <n v="0"/>
    <n v="4"/>
    <n v="4"/>
    <x v="0"/>
  </r>
  <r>
    <n v="26"/>
    <n v="0"/>
    <n v="0"/>
    <n v="0"/>
    <n v="1"/>
    <n v="0"/>
    <n v="2"/>
    <n v="4"/>
    <x v="0"/>
  </r>
  <r>
    <n v="27"/>
    <n v="0"/>
    <n v="1"/>
    <n v="0"/>
    <n v="0"/>
    <n v="0"/>
    <n v="4"/>
    <n v="4"/>
    <x v="1"/>
  </r>
  <r>
    <n v="28"/>
    <n v="0"/>
    <n v="0"/>
    <n v="0"/>
    <n v="0"/>
    <n v="1"/>
    <n v="2"/>
    <n v="8"/>
    <x v="1"/>
  </r>
  <r>
    <n v="29"/>
    <n v="0"/>
    <n v="1"/>
    <n v="0"/>
    <n v="0"/>
    <n v="0"/>
    <n v="8"/>
    <n v="8"/>
    <x v="1"/>
  </r>
  <r>
    <n v="30"/>
    <n v="0"/>
    <n v="0"/>
    <n v="0"/>
    <n v="0"/>
    <n v="1"/>
    <n v="1"/>
    <n v="4"/>
    <x v="1"/>
  </r>
  <r>
    <n v="31"/>
    <n v="0"/>
    <n v="1"/>
    <n v="0"/>
    <n v="0"/>
    <n v="0"/>
    <n v="8"/>
    <n v="8"/>
    <x v="1"/>
  </r>
  <r>
    <n v="32"/>
    <n v="0"/>
    <n v="0"/>
    <n v="1"/>
    <n v="0"/>
    <n v="0"/>
    <n v="6"/>
    <n v="8"/>
    <x v="1"/>
  </r>
  <r>
    <n v="33"/>
    <n v="0"/>
    <n v="0"/>
    <n v="0"/>
    <n v="0"/>
    <n v="1"/>
    <n v="1"/>
    <n v="4"/>
    <x v="1"/>
  </r>
  <r>
    <n v="34"/>
    <n v="0"/>
    <n v="0"/>
    <n v="1"/>
    <n v="0"/>
    <n v="0"/>
    <n v="3"/>
    <n v="4"/>
    <x v="1"/>
  </r>
  <r>
    <n v="35"/>
    <n v="0"/>
    <n v="0"/>
    <n v="1"/>
    <n v="0"/>
    <n v="0"/>
    <n v="3"/>
    <n v="4"/>
    <x v="1"/>
  </r>
  <r>
    <n v="36"/>
    <n v="0"/>
    <n v="1"/>
    <n v="0"/>
    <n v="0"/>
    <n v="0"/>
    <n v="4"/>
    <n v="4"/>
    <x v="1"/>
  </r>
  <r>
    <n v="37"/>
    <n v="0"/>
    <n v="1"/>
    <n v="0"/>
    <n v="0"/>
    <n v="0"/>
    <n v="4"/>
    <n v="4"/>
    <x v="1"/>
  </r>
  <r>
    <n v="38"/>
    <n v="0"/>
    <n v="1"/>
    <n v="0"/>
    <n v="0"/>
    <n v="0"/>
    <n v="4"/>
    <n v="4"/>
    <x v="1"/>
  </r>
  <r>
    <n v="39"/>
    <n v="0"/>
    <n v="1"/>
    <n v="0"/>
    <n v="0"/>
    <n v="0"/>
    <n v="4"/>
    <n v="4"/>
    <x v="1"/>
  </r>
  <r>
    <n v="40"/>
    <n v="0"/>
    <n v="1"/>
    <n v="0"/>
    <n v="0"/>
    <n v="0"/>
    <n v="4"/>
    <n v="4"/>
    <x v="1"/>
  </r>
  <r>
    <n v="41"/>
    <n v="0"/>
    <n v="1"/>
    <n v="0"/>
    <n v="0"/>
    <n v="0"/>
    <n v="4"/>
    <n v="4"/>
    <x v="1"/>
  </r>
  <r>
    <n v="42"/>
    <n v="0"/>
    <n v="1"/>
    <n v="0"/>
    <n v="0"/>
    <n v="0"/>
    <n v="4"/>
    <n v="4"/>
    <x v="1"/>
  </r>
  <r>
    <n v="43"/>
    <n v="0"/>
    <n v="0"/>
    <n v="0"/>
    <n v="1"/>
    <n v="0"/>
    <n v="2"/>
    <n v="4"/>
    <x v="1"/>
  </r>
  <r>
    <n v="44"/>
    <n v="0"/>
    <n v="0"/>
    <n v="0"/>
    <n v="1"/>
    <n v="0"/>
    <n v="2"/>
    <n v="4"/>
    <x v="1"/>
  </r>
  <r>
    <n v="45"/>
    <n v="0"/>
    <n v="0"/>
    <n v="1"/>
    <n v="0"/>
    <n v="0"/>
    <n v="3"/>
    <n v="4"/>
    <x v="1"/>
  </r>
  <r>
    <n v="46"/>
    <n v="0"/>
    <n v="0"/>
    <n v="1"/>
    <n v="0"/>
    <n v="0"/>
    <n v="3"/>
    <n v="4"/>
    <x v="1"/>
  </r>
  <r>
    <n v="47"/>
    <n v="0"/>
    <n v="1"/>
    <n v="0"/>
    <n v="0"/>
    <n v="0"/>
    <n v="4"/>
    <n v="4"/>
    <x v="1"/>
  </r>
  <r>
    <n v="48"/>
    <n v="0"/>
    <n v="0"/>
    <n v="1"/>
    <n v="0"/>
    <n v="0"/>
    <n v="3"/>
    <n v="4"/>
    <x v="2"/>
  </r>
  <r>
    <n v="49"/>
    <n v="0"/>
    <n v="0"/>
    <n v="0"/>
    <n v="1"/>
    <n v="0"/>
    <n v="2"/>
    <n v="4"/>
    <x v="2"/>
  </r>
  <r>
    <n v="50"/>
    <n v="0"/>
    <n v="1"/>
    <n v="0"/>
    <n v="0"/>
    <n v="0"/>
    <n v="4"/>
    <n v="4"/>
    <x v="2"/>
  </r>
  <r>
    <n v="51"/>
    <n v="0"/>
    <n v="1"/>
    <n v="0"/>
    <n v="0"/>
    <n v="0"/>
    <n v="4"/>
    <n v="4"/>
    <x v="2"/>
  </r>
  <r>
    <n v="52"/>
    <n v="0"/>
    <n v="1"/>
    <n v="0"/>
    <n v="0"/>
    <n v="0"/>
    <n v="4"/>
    <n v="4"/>
    <x v="2"/>
  </r>
  <r>
    <n v="53"/>
    <n v="0"/>
    <n v="1"/>
    <n v="0"/>
    <n v="0"/>
    <n v="0"/>
    <n v="4"/>
    <n v="4"/>
    <x v="2"/>
  </r>
  <r>
    <n v="54"/>
    <n v="0"/>
    <n v="1"/>
    <n v="0"/>
    <n v="0"/>
    <n v="0"/>
    <n v="4"/>
    <n v="4"/>
    <x v="3"/>
  </r>
  <r>
    <n v="55"/>
    <n v="0"/>
    <n v="1"/>
    <n v="0"/>
    <n v="0"/>
    <n v="0"/>
    <n v="4"/>
    <n v="4"/>
    <x v="3"/>
  </r>
  <r>
    <n v="56"/>
    <n v="0"/>
    <n v="0"/>
    <n v="0"/>
    <n v="1"/>
    <n v="0"/>
    <n v="2"/>
    <n v="4"/>
    <x v="3"/>
  </r>
  <r>
    <n v="57"/>
    <n v="0"/>
    <n v="0"/>
    <n v="0"/>
    <n v="0"/>
    <n v="1"/>
    <n v="2"/>
    <n v="8"/>
    <x v="3"/>
  </r>
  <r>
    <n v="58"/>
    <n v="0"/>
    <n v="0"/>
    <n v="0"/>
    <n v="0"/>
    <n v="1"/>
    <n v="2"/>
    <n v="8"/>
    <x v="3"/>
  </r>
  <r>
    <n v="59"/>
    <n v="0"/>
    <n v="0"/>
    <n v="1"/>
    <n v="0"/>
    <n v="0"/>
    <n v="3"/>
    <n v="4"/>
    <x v="3"/>
  </r>
  <r>
    <n v="60"/>
    <n v="0"/>
    <n v="1"/>
    <n v="0"/>
    <n v="0"/>
    <n v="0"/>
    <n v="4"/>
    <n v="4"/>
    <x v="3"/>
  </r>
  <r>
    <n v="61"/>
    <n v="0"/>
    <n v="1"/>
    <n v="0"/>
    <n v="0"/>
    <n v="0"/>
    <n v="4"/>
    <n v="4"/>
    <x v="3"/>
  </r>
  <r>
    <n v="62"/>
    <n v="0"/>
    <n v="1"/>
    <n v="0"/>
    <n v="0"/>
    <n v="0"/>
    <n v="4"/>
    <n v="4"/>
    <x v="3"/>
  </r>
  <r>
    <n v="63"/>
    <n v="0"/>
    <n v="1"/>
    <n v="0"/>
    <n v="0"/>
    <n v="0"/>
    <n v="4"/>
    <n v="4"/>
    <x v="3"/>
  </r>
  <r>
    <n v="64"/>
    <n v="0"/>
    <n v="0"/>
    <n v="0"/>
    <n v="0"/>
    <n v="1"/>
    <n v="1"/>
    <n v="4"/>
    <x v="3"/>
  </r>
  <r>
    <n v="65"/>
    <n v="0"/>
    <n v="1"/>
    <n v="0"/>
    <n v="0"/>
    <n v="0"/>
    <n v="4"/>
    <n v="4"/>
    <x v="3"/>
  </r>
  <r>
    <n v="66"/>
    <n v="0"/>
    <n v="0"/>
    <n v="1"/>
    <n v="0"/>
    <n v="0"/>
    <n v="3"/>
    <n v="4"/>
    <x v="3"/>
  </r>
  <r>
    <n v="67"/>
    <n v="0"/>
    <n v="0"/>
    <n v="0"/>
    <n v="1"/>
    <n v="0"/>
    <n v="2"/>
    <n v="4"/>
    <x v="3"/>
  </r>
  <r>
    <n v="68"/>
    <n v="0"/>
    <n v="0"/>
    <n v="1"/>
    <n v="0"/>
    <n v="0"/>
    <n v="3"/>
    <n v="4"/>
    <x v="3"/>
  </r>
  <r>
    <n v="69"/>
    <n v="0"/>
    <n v="1"/>
    <n v="0"/>
    <n v="0"/>
    <n v="0"/>
    <n v="4"/>
    <n v="4"/>
    <x v="3"/>
  </r>
  <r>
    <n v="70"/>
    <n v="0"/>
    <n v="1"/>
    <n v="0"/>
    <n v="0"/>
    <n v="0"/>
    <n v="8"/>
    <n v="8"/>
    <x v="3"/>
  </r>
  <r>
    <n v="71"/>
    <n v="0"/>
    <n v="0"/>
    <n v="0"/>
    <n v="1"/>
    <n v="0"/>
    <n v="2"/>
    <n v="4"/>
    <x v="3"/>
  </r>
  <r>
    <n v="72"/>
    <n v="0"/>
    <n v="0"/>
    <n v="1"/>
    <n v="0"/>
    <n v="0"/>
    <n v="3"/>
    <n v="4"/>
    <x v="3"/>
  </r>
  <r>
    <n v="73"/>
    <n v="0"/>
    <n v="1"/>
    <n v="0"/>
    <n v="0"/>
    <n v="0"/>
    <n v="4"/>
    <n v="4"/>
    <x v="3"/>
  </r>
  <r>
    <n v="74"/>
    <n v="1"/>
    <n v="0"/>
    <n v="0"/>
    <n v="0"/>
    <n v="0"/>
    <n v="0"/>
    <n v="0"/>
    <x v="3"/>
  </r>
  <r>
    <n v="75"/>
    <n v="0"/>
    <n v="1"/>
    <n v="0"/>
    <n v="0"/>
    <n v="0"/>
    <n v="4"/>
    <n v="4"/>
    <x v="3"/>
  </r>
  <r>
    <n v="76"/>
    <n v="0"/>
    <n v="1"/>
    <n v="0"/>
    <n v="0"/>
    <n v="0"/>
    <n v="4"/>
    <n v="4"/>
    <x v="3"/>
  </r>
  <r>
    <n v="77"/>
    <n v="0"/>
    <n v="0"/>
    <n v="1"/>
    <n v="0"/>
    <n v="0"/>
    <n v="3"/>
    <n v="4"/>
    <x v="3"/>
  </r>
  <r>
    <n v="78"/>
    <n v="0"/>
    <n v="0"/>
    <n v="1"/>
    <n v="0"/>
    <n v="0"/>
    <n v="3"/>
    <n v="4"/>
    <x v="3"/>
  </r>
  <r>
    <n v="79"/>
    <n v="0"/>
    <n v="1"/>
    <n v="0"/>
    <n v="0"/>
    <n v="0"/>
    <n v="4"/>
    <n v="4"/>
    <x v="3"/>
  </r>
  <r>
    <n v="80"/>
    <n v="1"/>
    <n v="0"/>
    <n v="0"/>
    <n v="0"/>
    <n v="0"/>
    <n v="0"/>
    <n v="0"/>
    <x v="3"/>
  </r>
  <r>
    <n v="81"/>
    <n v="0"/>
    <n v="0"/>
    <n v="0"/>
    <n v="0"/>
    <n v="1"/>
    <n v="2"/>
    <n v="8"/>
    <x v="3"/>
  </r>
  <r>
    <n v="82"/>
    <n v="0"/>
    <n v="0"/>
    <n v="1"/>
    <n v="0"/>
    <n v="0"/>
    <n v="6"/>
    <n v="8"/>
    <x v="3"/>
  </r>
  <r>
    <n v="83"/>
    <n v="0"/>
    <n v="0"/>
    <n v="1"/>
    <n v="0"/>
    <n v="0"/>
    <n v="6"/>
    <n v="8"/>
    <x v="3"/>
  </r>
  <r>
    <n v="84"/>
    <n v="0"/>
    <n v="0"/>
    <n v="0"/>
    <n v="0"/>
    <n v="1"/>
    <n v="2"/>
    <n v="8"/>
    <x v="4"/>
  </r>
  <r>
    <n v="85"/>
    <n v="0"/>
    <n v="0"/>
    <n v="1"/>
    <n v="0"/>
    <n v="0"/>
    <n v="3"/>
    <n v="4"/>
    <x v="4"/>
  </r>
  <r>
    <n v="86"/>
    <n v="0"/>
    <n v="1"/>
    <n v="0"/>
    <n v="0"/>
    <n v="0"/>
    <n v="4"/>
    <n v="4"/>
    <x v="4"/>
  </r>
  <r>
    <n v="87"/>
    <n v="1"/>
    <n v="0"/>
    <n v="0"/>
    <n v="0"/>
    <n v="0"/>
    <n v="0"/>
    <n v="0"/>
    <x v="4"/>
  </r>
  <r>
    <n v="88"/>
    <n v="0"/>
    <n v="0"/>
    <n v="0"/>
    <n v="1"/>
    <n v="0"/>
    <n v="2"/>
    <n v="4"/>
    <x v="4"/>
  </r>
  <r>
    <n v="89"/>
    <n v="0"/>
    <n v="1"/>
    <n v="0"/>
    <n v="0"/>
    <n v="0"/>
    <n v="4"/>
    <n v="4"/>
    <x v="4"/>
  </r>
  <r>
    <n v="90"/>
    <n v="0"/>
    <n v="1"/>
    <n v="0"/>
    <n v="0"/>
    <n v="0"/>
    <n v="4"/>
    <n v="4"/>
    <x v="5"/>
  </r>
  <r>
    <n v="91"/>
    <n v="0"/>
    <n v="0"/>
    <n v="0"/>
    <n v="0"/>
    <n v="1"/>
    <n v="1"/>
    <n v="4"/>
    <x v="5"/>
  </r>
  <r>
    <n v="92"/>
    <n v="0"/>
    <n v="0"/>
    <n v="0"/>
    <n v="1"/>
    <n v="0"/>
    <n v="2"/>
    <n v="4"/>
    <x v="5"/>
  </r>
  <r>
    <n v="93"/>
    <n v="0"/>
    <n v="1"/>
    <n v="0"/>
    <n v="0"/>
    <n v="0"/>
    <n v="4"/>
    <n v="4"/>
    <x v="5"/>
  </r>
  <r>
    <n v="94"/>
    <n v="0"/>
    <n v="0"/>
    <n v="0"/>
    <n v="1"/>
    <n v="0"/>
    <n v="2"/>
    <n v="4"/>
    <x v="5"/>
  </r>
  <r>
    <n v="95"/>
    <n v="0"/>
    <n v="0"/>
    <n v="0"/>
    <n v="1"/>
    <n v="0"/>
    <n v="2"/>
    <n v="4"/>
    <x v="6"/>
  </r>
  <r>
    <n v="96"/>
    <n v="0"/>
    <n v="1"/>
    <n v="0"/>
    <n v="0"/>
    <n v="0"/>
    <n v="4"/>
    <n v="4"/>
    <x v="6"/>
  </r>
  <r>
    <n v="97"/>
    <n v="0"/>
    <n v="1"/>
    <n v="0"/>
    <n v="0"/>
    <n v="0"/>
    <n v="4"/>
    <n v="4"/>
    <x v="6"/>
  </r>
  <r>
    <n v="98"/>
    <n v="0"/>
    <n v="1"/>
    <n v="0"/>
    <n v="0"/>
    <n v="0"/>
    <n v="8"/>
    <n v="8"/>
    <x v="6"/>
  </r>
  <r>
    <n v="99"/>
    <n v="1"/>
    <n v="0"/>
    <n v="0"/>
    <n v="0"/>
    <n v="0"/>
    <n v="0"/>
    <n v="0"/>
    <x v="6"/>
  </r>
  <r>
    <n v="100"/>
    <n v="0"/>
    <n v="1"/>
    <n v="0"/>
    <n v="0"/>
    <n v="0"/>
    <n v="8"/>
    <n v="8"/>
    <x v="6"/>
  </r>
  <r>
    <n v="101"/>
    <n v="1"/>
    <n v="0"/>
    <n v="0"/>
    <n v="0"/>
    <n v="0"/>
    <n v="0"/>
    <n v="0"/>
    <x v="6"/>
  </r>
  <r>
    <n v="102"/>
    <n v="1"/>
    <n v="0"/>
    <n v="0"/>
    <n v="0"/>
    <n v="0"/>
    <n v="0"/>
    <n v="0"/>
    <x v="6"/>
  </r>
  <r>
    <n v="103"/>
    <n v="1"/>
    <n v="0"/>
    <n v="0"/>
    <n v="0"/>
    <n v="0"/>
    <n v="0"/>
    <n v="0"/>
    <x v="6"/>
  </r>
  <r>
    <n v="104"/>
    <n v="1"/>
    <n v="0"/>
    <n v="0"/>
    <n v="0"/>
    <n v="0"/>
    <n v="0"/>
    <n v="0"/>
    <x v="6"/>
  </r>
  <r>
    <n v="105"/>
    <n v="0"/>
    <n v="1"/>
    <n v="0"/>
    <n v="0"/>
    <n v="0"/>
    <n v="4"/>
    <n v="4"/>
    <x v="6"/>
  </r>
  <r>
    <n v="106"/>
    <n v="0"/>
    <n v="1"/>
    <n v="0"/>
    <n v="0"/>
    <n v="0"/>
    <n v="4"/>
    <n v="4"/>
    <x v="6"/>
  </r>
  <r>
    <n v="107"/>
    <n v="0"/>
    <n v="0"/>
    <n v="0"/>
    <n v="0"/>
    <n v="1"/>
    <n v="1"/>
    <n v="4"/>
    <x v="6"/>
  </r>
  <r>
    <n v="108"/>
    <n v="0"/>
    <n v="0"/>
    <n v="1"/>
    <n v="0"/>
    <n v="0"/>
    <n v="3"/>
    <n v="4"/>
    <x v="7"/>
  </r>
  <r>
    <n v="109"/>
    <n v="0"/>
    <n v="1"/>
    <n v="0"/>
    <n v="0"/>
    <n v="0"/>
    <n v="4"/>
    <n v="4"/>
    <x v="7"/>
  </r>
  <r>
    <n v="110"/>
    <n v="0"/>
    <n v="0"/>
    <n v="0"/>
    <n v="1"/>
    <n v="0"/>
    <n v="2"/>
    <n v="4"/>
    <x v="7"/>
  </r>
  <r>
    <n v="111"/>
    <n v="0"/>
    <n v="0"/>
    <n v="0"/>
    <n v="1"/>
    <n v="0"/>
    <n v="2"/>
    <n v="4"/>
    <x v="7"/>
  </r>
  <r>
    <n v="112"/>
    <n v="0"/>
    <n v="0"/>
    <n v="0"/>
    <n v="0"/>
    <n v="1"/>
    <n v="2"/>
    <n v="8"/>
    <x v="7"/>
  </r>
  <r>
    <n v="113"/>
    <n v="1"/>
    <n v="0"/>
    <n v="0"/>
    <n v="0"/>
    <n v="0"/>
    <n v="0"/>
    <n v="0"/>
    <x v="7"/>
  </r>
  <r>
    <n v="114"/>
    <n v="0"/>
    <n v="1"/>
    <n v="0"/>
    <n v="0"/>
    <n v="0"/>
    <n v="4"/>
    <n v="4"/>
    <x v="8"/>
  </r>
  <r>
    <n v="115"/>
    <n v="0"/>
    <n v="1"/>
    <n v="0"/>
    <n v="0"/>
    <n v="0"/>
    <n v="4"/>
    <n v="4"/>
    <x v="8"/>
  </r>
  <r>
    <n v="116"/>
    <n v="0"/>
    <n v="1"/>
    <n v="0"/>
    <n v="0"/>
    <n v="0"/>
    <n v="4"/>
    <n v="4"/>
    <x v="8"/>
  </r>
  <r>
    <n v="117"/>
    <n v="0"/>
    <n v="1"/>
    <n v="0"/>
    <n v="0"/>
    <n v="0"/>
    <n v="4"/>
    <n v="4"/>
    <x v="8"/>
  </r>
  <r>
    <n v="118"/>
    <n v="0"/>
    <n v="1"/>
    <n v="0"/>
    <n v="0"/>
    <n v="0"/>
    <n v="8"/>
    <n v="8"/>
    <x v="8"/>
  </r>
  <r>
    <n v="119"/>
    <n v="0"/>
    <n v="1"/>
    <n v="0"/>
    <n v="0"/>
    <n v="0"/>
    <n v="4"/>
    <n v="4"/>
    <x v="8"/>
  </r>
  <r>
    <n v="120"/>
    <n v="1"/>
    <n v="0"/>
    <n v="0"/>
    <n v="0"/>
    <n v="0"/>
    <n v="0"/>
    <n v="0"/>
    <x v="8"/>
  </r>
  <r>
    <n v="121"/>
    <n v="1"/>
    <n v="0"/>
    <n v="0"/>
    <n v="0"/>
    <n v="0"/>
    <n v="0"/>
    <n v="0"/>
    <x v="8"/>
  </r>
  <r>
    <n v="122"/>
    <n v="1"/>
    <n v="0"/>
    <n v="0"/>
    <n v="0"/>
    <n v="0"/>
    <n v="0"/>
    <n v="0"/>
    <x v="8"/>
  </r>
  <r>
    <n v="123"/>
    <n v="1"/>
    <n v="0"/>
    <n v="0"/>
    <n v="0"/>
    <n v="0"/>
    <n v="0"/>
    <n v="0"/>
    <x v="8"/>
  </r>
  <r>
    <n v="124"/>
    <n v="1"/>
    <n v="0"/>
    <n v="0"/>
    <n v="0"/>
    <n v="0"/>
    <n v="0"/>
    <n v="0"/>
    <x v="8"/>
  </r>
  <r>
    <n v="125"/>
    <n v="1"/>
    <n v="0"/>
    <n v="0"/>
    <n v="0"/>
    <n v="0"/>
    <n v="0"/>
    <n v="0"/>
    <x v="8"/>
  </r>
  <r>
    <n v="126"/>
    <n v="1"/>
    <n v="0"/>
    <n v="0"/>
    <n v="0"/>
    <n v="0"/>
    <n v="0"/>
    <n v="0"/>
    <x v="8"/>
  </r>
  <r>
    <n v="127"/>
    <n v="1"/>
    <n v="0"/>
    <n v="0"/>
    <n v="0"/>
    <n v="0"/>
    <n v="0"/>
    <n v="0"/>
    <x v="8"/>
  </r>
  <r>
    <n v="128"/>
    <n v="1"/>
    <n v="0"/>
    <n v="0"/>
    <n v="0"/>
    <n v="0"/>
    <n v="0"/>
    <n v="0"/>
    <x v="8"/>
  </r>
  <r>
    <n v="129"/>
    <n v="0"/>
    <n v="1"/>
    <n v="0"/>
    <n v="0"/>
    <n v="0"/>
    <n v="4"/>
    <n v="4"/>
    <x v="8"/>
  </r>
  <r>
    <n v="130"/>
    <n v="0"/>
    <n v="1"/>
    <n v="0"/>
    <n v="0"/>
    <n v="0"/>
    <n v="4"/>
    <n v="4"/>
    <x v="8"/>
  </r>
  <r>
    <n v="131"/>
    <n v="0"/>
    <n v="1"/>
    <n v="0"/>
    <n v="0"/>
    <n v="0"/>
    <n v="4"/>
    <n v="4"/>
    <x v="8"/>
  </r>
  <r>
    <n v="132"/>
    <n v="0"/>
    <n v="0"/>
    <n v="0"/>
    <n v="0"/>
    <n v="1"/>
    <n v="1"/>
    <n v="4"/>
    <x v="4"/>
  </r>
  <r>
    <n v="133"/>
    <n v="0"/>
    <n v="0"/>
    <n v="0"/>
    <n v="0"/>
    <n v="1"/>
    <n v="1"/>
    <n v="4"/>
    <x v="4"/>
  </r>
  <r>
    <n v="134"/>
    <n v="0"/>
    <n v="1"/>
    <n v="0"/>
    <n v="0"/>
    <n v="0"/>
    <n v="8"/>
    <n v="8"/>
    <x v="4"/>
  </r>
  <r>
    <n v="135"/>
    <n v="0"/>
    <n v="0"/>
    <n v="0"/>
    <n v="0"/>
    <n v="1"/>
    <n v="1"/>
    <n v="4"/>
    <x v="4"/>
  </r>
  <r>
    <n v="136"/>
    <n v="0"/>
    <n v="1"/>
    <n v="0"/>
    <n v="0"/>
    <n v="0"/>
    <n v="4"/>
    <n v="4"/>
    <x v="4"/>
  </r>
  <r>
    <n v="137"/>
    <n v="0"/>
    <n v="1"/>
    <n v="0"/>
    <n v="0"/>
    <n v="0"/>
    <n v="4"/>
    <n v="4"/>
    <x v="4"/>
  </r>
  <r>
    <n v="138"/>
    <n v="0"/>
    <n v="0"/>
    <n v="0"/>
    <n v="0"/>
    <n v="1"/>
    <n v="1"/>
    <n v="4"/>
    <x v="4"/>
  </r>
  <r>
    <n v="139"/>
    <n v="0"/>
    <n v="1"/>
    <n v="0"/>
    <n v="0"/>
    <n v="0"/>
    <n v="4"/>
    <n v="4"/>
    <x v="4"/>
  </r>
  <r>
    <n v="140"/>
    <n v="1"/>
    <n v="0"/>
    <n v="0"/>
    <n v="0"/>
    <n v="0"/>
    <n v="0"/>
    <n v="0"/>
    <x v="4"/>
  </r>
  <r>
    <n v="141"/>
    <n v="0"/>
    <n v="1"/>
    <n v="0"/>
    <n v="0"/>
    <n v="0"/>
    <n v="4"/>
    <n v="4"/>
    <x v="4"/>
  </r>
  <r>
    <n v="142"/>
    <n v="0"/>
    <n v="1"/>
    <n v="0"/>
    <n v="0"/>
    <n v="0"/>
    <n v="4"/>
    <n v="4"/>
    <x v="4"/>
  </r>
  <r>
    <n v="143"/>
    <n v="0"/>
    <n v="1"/>
    <n v="0"/>
    <n v="0"/>
    <n v="0"/>
    <n v="4"/>
    <n v="4"/>
    <x v="4"/>
  </r>
  <r>
    <n v="144"/>
    <n v="0"/>
    <n v="1"/>
    <n v="0"/>
    <n v="0"/>
    <n v="0"/>
    <n v="8"/>
    <n v="8"/>
    <x v="4"/>
  </r>
  <r>
    <n v="145"/>
    <n v="0"/>
    <n v="1"/>
    <n v="0"/>
    <n v="0"/>
    <n v="0"/>
    <n v="4"/>
    <n v="4"/>
    <x v="4"/>
  </r>
  <r>
    <n v="146"/>
    <n v="0"/>
    <n v="1"/>
    <n v="0"/>
    <n v="0"/>
    <n v="0"/>
    <n v="8"/>
    <n v="8"/>
    <x v="4"/>
  </r>
  <r>
    <n v="147"/>
    <n v="0"/>
    <n v="1"/>
    <n v="0"/>
    <n v="0"/>
    <n v="0"/>
    <n v="4"/>
    <n v="4"/>
    <x v="4"/>
  </r>
  <r>
    <n v="148"/>
    <n v="0"/>
    <n v="1"/>
    <n v="0"/>
    <n v="0"/>
    <n v="0"/>
    <n v="4"/>
    <n v="4"/>
    <x v="4"/>
  </r>
  <r>
    <n v="149"/>
    <n v="0"/>
    <n v="1"/>
    <n v="0"/>
    <n v="0"/>
    <n v="0"/>
    <n v="4"/>
    <n v="4"/>
    <x v="2"/>
  </r>
  <r>
    <n v="150"/>
    <n v="0"/>
    <n v="1"/>
    <n v="0"/>
    <n v="0"/>
    <n v="0"/>
    <n v="4"/>
    <n v="4"/>
    <x v="2"/>
  </r>
  <r>
    <n v="151"/>
    <n v="0"/>
    <n v="1"/>
    <n v="0"/>
    <n v="0"/>
    <n v="0"/>
    <n v="8"/>
    <n v="8"/>
    <x v="2"/>
  </r>
  <r>
    <n v="152"/>
    <n v="0"/>
    <n v="1"/>
    <n v="0"/>
    <n v="0"/>
    <n v="0"/>
    <n v="4"/>
    <n v="4"/>
    <x v="2"/>
  </r>
  <r>
    <n v="153"/>
    <n v="0"/>
    <n v="1"/>
    <n v="0"/>
    <n v="0"/>
    <n v="0"/>
    <n v="4"/>
    <n v="4"/>
    <x v="2"/>
  </r>
  <r>
    <n v="154"/>
    <n v="0"/>
    <n v="1"/>
    <n v="0"/>
    <n v="0"/>
    <n v="0"/>
    <n v="4"/>
    <n v="4"/>
    <x v="2"/>
  </r>
  <r>
    <n v="155"/>
    <n v="0"/>
    <n v="1"/>
    <n v="0"/>
    <n v="0"/>
    <n v="0"/>
    <n v="4"/>
    <n v="4"/>
    <x v="2"/>
  </r>
  <r>
    <n v="156"/>
    <n v="0"/>
    <n v="1"/>
    <n v="0"/>
    <n v="0"/>
    <n v="0"/>
    <n v="4"/>
    <n v="4"/>
    <x v="2"/>
  </r>
  <r>
    <n v="157"/>
    <n v="1"/>
    <n v="0"/>
    <n v="0"/>
    <n v="0"/>
    <n v="0"/>
    <n v="0"/>
    <n v="0"/>
    <x v="2"/>
  </r>
  <r>
    <n v="158"/>
    <n v="0"/>
    <n v="1"/>
    <n v="0"/>
    <n v="0"/>
    <n v="0"/>
    <n v="4"/>
    <n v="4"/>
    <x v="2"/>
  </r>
  <r>
    <n v="159"/>
    <n v="0"/>
    <n v="1"/>
    <n v="0"/>
    <n v="0"/>
    <n v="0"/>
    <n v="4"/>
    <n v="4"/>
    <x v="2"/>
  </r>
  <r>
    <n v="160"/>
    <n v="0"/>
    <n v="1"/>
    <n v="0"/>
    <n v="0"/>
    <n v="0"/>
    <n v="4"/>
    <n v="4"/>
    <x v="2"/>
  </r>
  <r>
    <n v="161"/>
    <n v="1"/>
    <n v="0"/>
    <n v="0"/>
    <n v="0"/>
    <n v="0"/>
    <n v="0"/>
    <n v="0"/>
    <x v="2"/>
  </r>
  <r>
    <n v="162"/>
    <n v="0"/>
    <n v="1"/>
    <n v="0"/>
    <n v="0"/>
    <n v="0"/>
    <n v="4"/>
    <n v="4"/>
    <x v="2"/>
  </r>
  <r>
    <n v="163"/>
    <n v="0"/>
    <n v="1"/>
    <n v="0"/>
    <n v="0"/>
    <n v="0"/>
    <n v="4"/>
    <n v="4"/>
    <x v="2"/>
  </r>
  <r>
    <n v="164"/>
    <n v="0"/>
    <n v="1"/>
    <n v="0"/>
    <n v="0"/>
    <n v="0"/>
    <n v="4"/>
    <n v="4"/>
    <x v="2"/>
  </r>
  <r>
    <n v="165"/>
    <n v="0"/>
    <n v="1"/>
    <n v="0"/>
    <n v="0"/>
    <n v="0"/>
    <n v="4"/>
    <n v="4"/>
    <x v="2"/>
  </r>
  <r>
    <n v="166"/>
    <n v="0"/>
    <n v="1"/>
    <n v="0"/>
    <n v="0"/>
    <n v="0"/>
    <n v="4"/>
    <n v="4"/>
    <x v="2"/>
  </r>
  <r>
    <n v="167"/>
    <n v="0"/>
    <n v="1"/>
    <n v="0"/>
    <n v="0"/>
    <n v="0"/>
    <n v="4"/>
    <n v="4"/>
    <x v="2"/>
  </r>
  <r>
    <n v="168"/>
    <n v="0"/>
    <n v="1"/>
    <n v="0"/>
    <n v="0"/>
    <n v="0"/>
    <n v="4"/>
    <n v="4"/>
    <x v="2"/>
  </r>
  <r>
    <n v="169"/>
    <n v="1"/>
    <n v="0"/>
    <n v="0"/>
    <n v="0"/>
    <n v="0"/>
    <n v="0"/>
    <n v="0"/>
    <x v="2"/>
  </r>
  <r>
    <n v="170"/>
    <n v="0"/>
    <n v="1"/>
    <n v="0"/>
    <n v="0"/>
    <n v="0"/>
    <n v="4"/>
    <n v="4"/>
    <x v="2"/>
  </r>
  <r>
    <n v="171"/>
    <n v="0"/>
    <n v="1"/>
    <n v="0"/>
    <n v="0"/>
    <n v="0"/>
    <n v="8"/>
    <n v="8"/>
    <x v="2"/>
  </r>
  <r>
    <n v="172"/>
    <n v="0"/>
    <n v="1"/>
    <n v="0"/>
    <n v="0"/>
    <n v="0"/>
    <n v="4"/>
    <n v="4"/>
    <x v="2"/>
  </r>
  <r>
    <n v="173"/>
    <n v="0"/>
    <n v="1"/>
    <n v="0"/>
    <n v="0"/>
    <n v="0"/>
    <n v="4"/>
    <n v="4"/>
    <x v="2"/>
  </r>
  <r>
    <n v="174"/>
    <n v="0"/>
    <n v="1"/>
    <n v="0"/>
    <n v="0"/>
    <n v="0"/>
    <n v="8"/>
    <n v="8"/>
    <x v="2"/>
  </r>
  <r>
    <n v="175"/>
    <n v="0"/>
    <n v="1"/>
    <n v="0"/>
    <n v="0"/>
    <n v="0"/>
    <n v="4"/>
    <n v="4"/>
    <x v="9"/>
  </r>
  <r>
    <n v="176"/>
    <n v="0"/>
    <n v="1"/>
    <n v="0"/>
    <n v="0"/>
    <n v="0"/>
    <n v="4"/>
    <n v="4"/>
    <x v="9"/>
  </r>
  <r>
    <n v="177"/>
    <n v="0"/>
    <n v="0"/>
    <n v="0"/>
    <n v="0"/>
    <n v="1"/>
    <n v="1"/>
    <n v="4"/>
    <x v="9"/>
  </r>
  <r>
    <n v="178"/>
    <n v="0"/>
    <n v="0"/>
    <n v="0"/>
    <n v="0"/>
    <n v="1"/>
    <n v="1"/>
    <n v="4"/>
    <x v="9"/>
  </r>
  <r>
    <n v="179"/>
    <n v="0"/>
    <n v="0"/>
    <n v="0"/>
    <n v="1"/>
    <n v="0"/>
    <n v="2"/>
    <n v="4"/>
    <x v="9"/>
  </r>
  <r>
    <n v="180"/>
    <n v="0"/>
    <n v="1"/>
    <n v="0"/>
    <n v="0"/>
    <n v="0"/>
    <n v="4"/>
    <n v="4"/>
    <x v="9"/>
  </r>
  <r>
    <n v="181"/>
    <n v="0"/>
    <n v="1"/>
    <n v="0"/>
    <n v="0"/>
    <n v="0"/>
    <n v="4"/>
    <n v="4"/>
    <x v="9"/>
  </r>
  <r>
    <n v="182"/>
    <n v="0"/>
    <n v="1"/>
    <n v="0"/>
    <n v="0"/>
    <n v="0"/>
    <n v="4"/>
    <n v="4"/>
    <x v="9"/>
  </r>
  <r>
    <n v="183"/>
    <n v="0"/>
    <n v="1"/>
    <n v="0"/>
    <n v="0"/>
    <n v="0"/>
    <n v="8"/>
    <n v="8"/>
    <x v="9"/>
  </r>
  <r>
    <n v="184"/>
    <n v="0"/>
    <n v="1"/>
    <n v="0"/>
    <n v="0"/>
    <n v="0"/>
    <n v="4"/>
    <n v="4"/>
    <x v="9"/>
  </r>
  <r>
    <n v="185"/>
    <n v="0"/>
    <n v="1"/>
    <n v="0"/>
    <n v="0"/>
    <n v="0"/>
    <n v="4"/>
    <n v="4"/>
    <x v="9"/>
  </r>
  <r>
    <n v="186"/>
    <n v="1"/>
    <n v="0"/>
    <n v="0"/>
    <n v="0"/>
    <n v="0"/>
    <n v="0"/>
    <n v="0"/>
    <x v="9"/>
  </r>
  <r>
    <n v="187"/>
    <n v="0"/>
    <n v="1"/>
    <n v="0"/>
    <n v="0"/>
    <n v="0"/>
    <n v="4"/>
    <n v="4"/>
    <x v="10"/>
  </r>
  <r>
    <n v="188"/>
    <n v="0"/>
    <n v="1"/>
    <n v="0"/>
    <n v="0"/>
    <n v="0"/>
    <n v="4"/>
    <n v="4"/>
    <x v="10"/>
  </r>
  <r>
    <n v="189"/>
    <n v="1"/>
    <n v="0"/>
    <n v="0"/>
    <n v="0"/>
    <n v="0"/>
    <n v="0"/>
    <n v="0"/>
    <x v="10"/>
  </r>
  <r>
    <n v="190"/>
    <n v="0"/>
    <n v="1"/>
    <n v="0"/>
    <n v="0"/>
    <n v="0"/>
    <n v="4"/>
    <n v="4"/>
    <x v="10"/>
  </r>
  <r>
    <n v="191"/>
    <n v="0"/>
    <n v="1"/>
    <n v="0"/>
    <n v="0"/>
    <n v="0"/>
    <n v="4"/>
    <n v="4"/>
    <x v="10"/>
  </r>
  <r>
    <n v="192"/>
    <n v="0"/>
    <n v="1"/>
    <n v="0"/>
    <n v="0"/>
    <n v="0"/>
    <n v="8"/>
    <n v="8"/>
    <x v="10"/>
  </r>
  <r>
    <n v="193"/>
    <n v="0"/>
    <n v="1"/>
    <n v="0"/>
    <n v="0"/>
    <n v="0"/>
    <n v="4"/>
    <n v="4"/>
    <x v="10"/>
  </r>
  <r>
    <n v="194"/>
    <n v="0"/>
    <n v="0"/>
    <n v="0"/>
    <n v="0"/>
    <n v="1"/>
    <n v="1"/>
    <n v="4"/>
    <x v="10"/>
  </r>
  <r>
    <n v="195"/>
    <n v="0"/>
    <n v="0"/>
    <n v="0"/>
    <n v="0"/>
    <n v="1"/>
    <n v="1"/>
    <n v="4"/>
    <x v="10"/>
  </r>
  <r>
    <n v="196"/>
    <n v="0"/>
    <n v="1"/>
    <n v="0"/>
    <n v="0"/>
    <n v="0"/>
    <n v="4"/>
    <n v="4"/>
    <x v="10"/>
  </r>
  <r>
    <n v="197"/>
    <n v="1"/>
    <n v="0"/>
    <n v="0"/>
    <n v="0"/>
    <n v="0"/>
    <n v="0"/>
    <n v="0"/>
    <x v="10"/>
  </r>
  <r>
    <n v="198"/>
    <n v="0"/>
    <n v="1"/>
    <n v="0"/>
    <n v="0"/>
    <n v="0"/>
    <n v="4"/>
    <n v="4"/>
    <x v="10"/>
  </r>
  <r>
    <n v="199"/>
    <n v="1"/>
    <n v="0"/>
    <n v="0"/>
    <n v="0"/>
    <n v="0"/>
    <n v="0"/>
    <n v="0"/>
    <x v="10"/>
  </r>
  <r>
    <n v="200"/>
    <n v="0"/>
    <n v="1"/>
    <n v="0"/>
    <n v="0"/>
    <n v="0"/>
    <n v="4"/>
    <n v="4"/>
    <x v="11"/>
  </r>
  <r>
    <n v="201"/>
    <n v="0"/>
    <n v="1"/>
    <n v="0"/>
    <n v="0"/>
    <n v="0"/>
    <n v="4"/>
    <n v="4"/>
    <x v="11"/>
  </r>
  <r>
    <n v="202"/>
    <n v="0"/>
    <n v="1"/>
    <n v="0"/>
    <n v="0"/>
    <n v="0"/>
    <n v="4"/>
    <n v="4"/>
    <x v="11"/>
  </r>
  <r>
    <n v="203"/>
    <n v="0"/>
    <n v="1"/>
    <n v="0"/>
    <n v="0"/>
    <n v="0"/>
    <n v="4"/>
    <n v="4"/>
    <x v="11"/>
  </r>
  <r>
    <n v="204"/>
    <n v="0"/>
    <n v="1"/>
    <n v="0"/>
    <n v="0"/>
    <n v="0"/>
    <n v="4"/>
    <n v="4"/>
    <x v="11"/>
  </r>
  <r>
    <n v="205"/>
    <n v="0"/>
    <n v="1"/>
    <n v="0"/>
    <n v="0"/>
    <n v="0"/>
    <n v="4"/>
    <n v="4"/>
    <x v="11"/>
  </r>
  <r>
    <n v="206"/>
    <n v="0"/>
    <n v="1"/>
    <n v="0"/>
    <n v="0"/>
    <n v="0"/>
    <n v="4"/>
    <n v="4"/>
    <x v="11"/>
  </r>
  <r>
    <n v="207"/>
    <n v="1"/>
    <n v="0"/>
    <n v="0"/>
    <n v="0"/>
    <n v="0"/>
    <n v="0"/>
    <n v="0"/>
    <x v="11"/>
  </r>
  <r>
    <n v="208"/>
    <n v="0"/>
    <n v="1"/>
    <n v="0"/>
    <n v="0"/>
    <n v="0"/>
    <n v="4"/>
    <n v="4"/>
    <x v="11"/>
  </r>
  <r>
    <n v="209"/>
    <n v="1"/>
    <n v="0"/>
    <n v="0"/>
    <n v="0"/>
    <n v="0"/>
    <n v="0"/>
    <n v="0"/>
    <x v="11"/>
  </r>
  <r>
    <n v="210"/>
    <n v="0"/>
    <n v="1"/>
    <n v="0"/>
    <n v="0"/>
    <n v="0"/>
    <n v="4"/>
    <n v="4"/>
    <x v="11"/>
  </r>
  <r>
    <n v="211"/>
    <n v="1"/>
    <n v="0"/>
    <n v="0"/>
    <n v="0"/>
    <n v="0"/>
    <n v="0"/>
    <n v="0"/>
    <x v="11"/>
  </r>
  <r>
    <n v="212"/>
    <n v="0"/>
    <n v="1"/>
    <n v="0"/>
    <n v="0"/>
    <n v="0"/>
    <n v="4"/>
    <n v="4"/>
    <x v="4"/>
  </r>
  <r>
    <n v="213"/>
    <n v="1"/>
    <n v="0"/>
    <n v="0"/>
    <n v="0"/>
    <n v="0"/>
    <n v="0"/>
    <n v="0"/>
    <x v="4"/>
  </r>
  <r>
    <n v="214"/>
    <n v="1"/>
    <n v="0"/>
    <n v="0"/>
    <n v="0"/>
    <n v="0"/>
    <n v="0"/>
    <n v="0"/>
    <x v="4"/>
  </r>
  <r>
    <n v="215"/>
    <n v="0"/>
    <n v="1"/>
    <n v="0"/>
    <n v="0"/>
    <n v="0"/>
    <n v="4"/>
    <n v="4"/>
    <x v="4"/>
  </r>
  <r>
    <n v="216"/>
    <n v="0"/>
    <n v="1"/>
    <n v="0"/>
    <n v="0"/>
    <n v="0"/>
    <n v="4"/>
    <n v="4"/>
    <x v="9"/>
  </r>
  <r>
    <n v="217"/>
    <n v="1"/>
    <n v="0"/>
    <n v="0"/>
    <n v="0"/>
    <n v="0"/>
    <n v="0"/>
    <n v="0"/>
    <x v="9"/>
  </r>
  <r>
    <n v="218"/>
    <n v="1"/>
    <n v="0"/>
    <n v="0"/>
    <n v="0"/>
    <n v="0"/>
    <n v="0"/>
    <n v="0"/>
    <x v="10"/>
  </r>
  <r>
    <n v="219"/>
    <n v="1"/>
    <n v="0"/>
    <n v="0"/>
    <n v="0"/>
    <n v="0"/>
    <n v="0"/>
    <n v="0"/>
    <x v="10"/>
  </r>
  <r>
    <n v="220"/>
    <n v="0"/>
    <n v="1"/>
    <n v="0"/>
    <n v="0"/>
    <n v="0"/>
    <n v="4"/>
    <n v="4"/>
    <x v="4"/>
  </r>
  <r>
    <n v="221"/>
    <n v="0"/>
    <n v="1"/>
    <n v="0"/>
    <n v="0"/>
    <n v="0"/>
    <n v="4"/>
    <n v="4"/>
    <x v="4"/>
  </r>
  <r>
    <n v="222"/>
    <n v="0"/>
    <n v="1"/>
    <n v="0"/>
    <n v="0"/>
    <n v="0"/>
    <n v="4"/>
    <n v="4"/>
    <x v="4"/>
  </r>
  <r>
    <n v="223"/>
    <n v="1"/>
    <n v="0"/>
    <n v="0"/>
    <n v="0"/>
    <n v="0"/>
    <n v="0"/>
    <n v="0"/>
    <x v="4"/>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38">
  <r>
    <n v="1"/>
    <n v="0"/>
    <n v="1"/>
    <n v="0"/>
    <n v="0"/>
    <n v="0"/>
    <n v="4"/>
    <n v="4"/>
    <x v="0"/>
  </r>
  <r>
    <n v="2"/>
    <n v="0"/>
    <n v="0"/>
    <n v="1"/>
    <n v="0"/>
    <n v="0"/>
    <n v="3"/>
    <n v="4"/>
    <x v="0"/>
  </r>
  <r>
    <n v="3"/>
    <n v="0"/>
    <n v="0"/>
    <n v="1"/>
    <n v="0"/>
    <n v="0"/>
    <n v="3"/>
    <n v="4"/>
    <x v="0"/>
  </r>
  <r>
    <n v="4"/>
    <n v="0"/>
    <n v="1"/>
    <n v="0"/>
    <n v="0"/>
    <n v="0"/>
    <n v="4"/>
    <n v="4"/>
    <x v="1"/>
  </r>
  <r>
    <n v="5"/>
    <n v="0"/>
    <n v="1"/>
    <n v="0"/>
    <n v="0"/>
    <n v="0"/>
    <n v="8"/>
    <n v="8"/>
    <x v="1"/>
  </r>
  <r>
    <n v="6"/>
    <n v="0"/>
    <n v="1"/>
    <n v="0"/>
    <n v="0"/>
    <n v="0"/>
    <n v="8"/>
    <n v="8"/>
    <x v="1"/>
  </r>
  <r>
    <n v="7"/>
    <n v="0"/>
    <n v="1"/>
    <n v="0"/>
    <n v="0"/>
    <n v="0"/>
    <n v="8"/>
    <n v="8"/>
    <x v="2"/>
  </r>
  <r>
    <n v="8"/>
    <n v="0"/>
    <n v="1"/>
    <n v="0"/>
    <n v="0"/>
    <n v="0"/>
    <n v="8"/>
    <n v="8"/>
    <x v="2"/>
  </r>
  <r>
    <n v="9"/>
    <n v="0"/>
    <n v="1"/>
    <n v="0"/>
    <n v="0"/>
    <n v="0"/>
    <n v="8"/>
    <n v="8"/>
    <x v="2"/>
  </r>
  <r>
    <n v="10"/>
    <n v="0"/>
    <n v="1"/>
    <n v="0"/>
    <n v="0"/>
    <n v="0"/>
    <n v="4"/>
    <n v="4"/>
    <x v="2"/>
  </r>
  <r>
    <n v="11"/>
    <n v="0"/>
    <n v="0"/>
    <n v="1"/>
    <n v="0"/>
    <n v="0"/>
    <n v="3"/>
    <n v="4"/>
    <x v="2"/>
  </r>
  <r>
    <n v="12"/>
    <n v="0"/>
    <n v="1"/>
    <n v="0"/>
    <n v="0"/>
    <n v="0"/>
    <n v="8"/>
    <n v="8"/>
    <x v="3"/>
  </r>
  <r>
    <n v="13"/>
    <n v="0"/>
    <n v="1"/>
    <n v="0"/>
    <n v="0"/>
    <n v="0"/>
    <n v="8"/>
    <n v="8"/>
    <x v="3"/>
  </r>
  <r>
    <n v="14"/>
    <n v="1"/>
    <n v="0"/>
    <n v="0"/>
    <n v="0"/>
    <n v="0"/>
    <n v="0"/>
    <n v="0"/>
    <x v="3"/>
  </r>
  <r>
    <n v="15"/>
    <n v="0"/>
    <n v="1"/>
    <n v="0"/>
    <n v="0"/>
    <n v="0"/>
    <n v="4"/>
    <n v="4"/>
    <x v="3"/>
  </r>
  <r>
    <n v="16"/>
    <n v="1"/>
    <n v="0"/>
    <n v="0"/>
    <n v="0"/>
    <n v="0"/>
    <n v="0"/>
    <n v="0"/>
    <x v="3"/>
  </r>
  <r>
    <n v="17"/>
    <n v="0"/>
    <n v="1"/>
    <n v="0"/>
    <n v="0"/>
    <n v="0"/>
    <n v="8"/>
    <n v="8"/>
    <x v="3"/>
  </r>
  <r>
    <n v="18"/>
    <n v="0"/>
    <n v="1"/>
    <n v="0"/>
    <n v="0"/>
    <n v="0"/>
    <n v="4"/>
    <n v="4"/>
    <x v="3"/>
  </r>
  <r>
    <n v="19"/>
    <n v="0"/>
    <n v="1"/>
    <n v="0"/>
    <n v="0"/>
    <n v="0"/>
    <n v="8"/>
    <n v="8"/>
    <x v="3"/>
  </r>
  <r>
    <n v="20"/>
    <n v="0"/>
    <n v="1"/>
    <n v="0"/>
    <n v="0"/>
    <n v="0"/>
    <n v="8"/>
    <n v="8"/>
    <x v="4"/>
  </r>
  <r>
    <n v="21"/>
    <n v="0"/>
    <n v="1"/>
    <n v="0"/>
    <n v="0"/>
    <n v="0"/>
    <n v="8"/>
    <n v="8"/>
    <x v="4"/>
  </r>
  <r>
    <n v="22"/>
    <n v="1"/>
    <n v="0"/>
    <n v="0"/>
    <n v="0"/>
    <n v="0"/>
    <n v="0"/>
    <n v="0"/>
    <x v="4"/>
  </r>
  <r>
    <n v="23"/>
    <n v="0"/>
    <n v="1"/>
    <n v="0"/>
    <n v="0"/>
    <n v="0"/>
    <n v="4"/>
    <n v="4"/>
    <x v="4"/>
  </r>
  <r>
    <n v="24"/>
    <n v="1"/>
    <n v="0"/>
    <n v="0"/>
    <n v="0"/>
    <n v="0"/>
    <n v="0"/>
    <n v="0"/>
    <x v="4"/>
  </r>
  <r>
    <n v="25"/>
    <n v="0"/>
    <n v="1"/>
    <n v="0"/>
    <n v="0"/>
    <n v="0"/>
    <n v="8"/>
    <n v="8"/>
    <x v="4"/>
  </r>
  <r>
    <n v="26"/>
    <n v="0"/>
    <n v="1"/>
    <n v="0"/>
    <n v="0"/>
    <n v="0"/>
    <n v="8"/>
    <n v="8"/>
    <x v="4"/>
  </r>
  <r>
    <n v="27"/>
    <n v="0"/>
    <n v="1"/>
    <n v="0"/>
    <n v="0"/>
    <n v="0"/>
    <n v="4"/>
    <n v="4"/>
    <x v="4"/>
  </r>
  <r>
    <n v="28"/>
    <n v="1"/>
    <n v="0"/>
    <n v="0"/>
    <n v="0"/>
    <n v="0"/>
    <n v="0"/>
    <n v="0"/>
    <x v="4"/>
  </r>
  <r>
    <n v="29"/>
    <n v="0"/>
    <n v="0"/>
    <n v="1"/>
    <n v="0"/>
    <n v="0"/>
    <n v="3"/>
    <n v="4"/>
    <x v="5"/>
  </r>
  <r>
    <n v="30"/>
    <n v="0"/>
    <n v="1"/>
    <n v="0"/>
    <n v="0"/>
    <n v="0"/>
    <n v="4"/>
    <n v="4"/>
    <x v="5"/>
  </r>
  <r>
    <n v="31"/>
    <n v="0"/>
    <n v="0"/>
    <n v="1"/>
    <n v="0"/>
    <n v="0"/>
    <n v="3"/>
    <n v="4"/>
    <x v="5"/>
  </r>
  <r>
    <n v="32"/>
    <n v="0"/>
    <n v="1"/>
    <n v="0"/>
    <n v="0"/>
    <n v="0"/>
    <n v="8"/>
    <n v="8"/>
    <x v="5"/>
  </r>
  <r>
    <n v="33"/>
    <n v="0"/>
    <n v="1"/>
    <n v="0"/>
    <n v="0"/>
    <n v="0"/>
    <n v="4"/>
    <n v="4"/>
    <x v="5"/>
  </r>
  <r>
    <n v="34"/>
    <n v="0"/>
    <n v="0"/>
    <n v="1"/>
    <n v="0"/>
    <n v="0"/>
    <n v="3"/>
    <n v="4"/>
    <x v="6"/>
  </r>
  <r>
    <n v="35"/>
    <n v="0"/>
    <n v="1"/>
    <n v="0"/>
    <n v="0"/>
    <n v="0"/>
    <n v="4"/>
    <n v="4"/>
    <x v="6"/>
  </r>
  <r>
    <n v="36"/>
    <n v="0"/>
    <n v="0"/>
    <n v="1"/>
    <n v="0"/>
    <n v="0"/>
    <n v="3"/>
    <n v="4"/>
    <x v="7"/>
  </r>
  <r>
    <n v="37"/>
    <n v="0"/>
    <n v="1"/>
    <n v="0"/>
    <n v="0"/>
    <n v="0"/>
    <n v="4"/>
    <n v="4"/>
    <x v="7"/>
  </r>
  <r>
    <n v="38"/>
    <n v="0"/>
    <n v="1"/>
    <n v="0"/>
    <n v="0"/>
    <n v="0"/>
    <n v="4"/>
    <n v="4"/>
    <x v="7"/>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300-000000000000}" name="PivotTable1" cacheId="1" applyNumberFormats="0" applyBorderFormats="0" applyFontFormats="0" applyPatternFormats="0" applyAlignmentFormats="0" applyWidthHeightFormats="1" dataCaption="Values" updatedVersion="7" minRefreshableVersion="3" useAutoFormatting="1" itemPrintTitles="1" createdVersion="6" indent="0" outline="1" outlineData="1" multipleFieldFilters="0" rowHeaderCaption="Заголовок" fieldListSortAscending="1">
  <location ref="E4:M13" firstHeaderRow="0" firstDataRow="1" firstDataCol="1"/>
  <pivotFields count="9">
    <pivotField showAll="0" defaultSubtotal="0"/>
    <pivotField dataField="1" showAll="0"/>
    <pivotField dataField="1" showAll="0" defaultSubtotal="0"/>
    <pivotField dataField="1" showAll="0" defaultSubtotal="0"/>
    <pivotField dataField="1" showAll="0"/>
    <pivotField dataField="1" showAll="0" defaultSubtotal="0"/>
    <pivotField dataField="1" showAll="0" defaultSubtotal="0"/>
    <pivotField dataField="1" showAll="0" defaultSubtotal="0"/>
    <pivotField axis="axisRow" dataField="1" showAll="0" defaultSubtotal="0">
      <items count="22">
        <item m="1" x="8"/>
        <item m="1" x="15"/>
        <item m="1" x="13"/>
        <item m="1" x="16"/>
        <item m="1" x="17"/>
        <item m="1" x="21"/>
        <item m="1" x="20"/>
        <item m="1" x="9"/>
        <item m="1" x="11"/>
        <item m="1" x="18"/>
        <item m="1" x="10"/>
        <item m="1" x="12"/>
        <item m="1" x="19"/>
        <item m="1" x="14"/>
        <item x="0"/>
        <item x="1"/>
        <item x="2"/>
        <item x="3"/>
        <item x="4"/>
        <item x="5"/>
        <item x="6"/>
        <item x="7"/>
      </items>
    </pivotField>
  </pivotFields>
  <rowFields count="1">
    <field x="8"/>
  </rowFields>
  <rowItems count="9">
    <i>
      <x v="14"/>
    </i>
    <i>
      <x v="15"/>
    </i>
    <i>
      <x v="16"/>
    </i>
    <i>
      <x v="17"/>
    </i>
    <i>
      <x v="18"/>
    </i>
    <i>
      <x v="19"/>
    </i>
    <i>
      <x v="20"/>
    </i>
    <i>
      <x v="21"/>
    </i>
    <i t="grand">
      <x/>
    </i>
  </rowItems>
  <colFields count="1">
    <field x="-2"/>
  </colFields>
  <colItems count="8">
    <i>
      <x/>
    </i>
    <i i="1">
      <x v="1"/>
    </i>
    <i i="2">
      <x v="2"/>
    </i>
    <i i="3">
      <x v="3"/>
    </i>
    <i i="4">
      <x v="4"/>
    </i>
    <i i="5">
      <x v="5"/>
    </i>
    <i i="6">
      <x v="6"/>
    </i>
    <i i="7">
      <x v="7"/>
    </i>
  </colItems>
  <dataFields count="8">
    <dataField name="Сумма 1" fld="1" baseField="8" baseItem="14"/>
    <dataField name="Сумма 2" fld="2" baseField="8" baseItem="14"/>
    <dataField name="Сумма 3" fld="3" baseField="8" baseItem="14"/>
    <dataField name="Сумма 4" fld="4" baseField="8" baseItem="14"/>
    <dataField name="Сумма 5" fld="5" baseField="8" baseItem="14"/>
    <dataField name="Сумма 6" fld="6" baseField="8" baseItem="14"/>
    <dataField name="Сумма 7" fld="7" baseField="8" baseItem="14"/>
    <dataField name="Сумма 8" fld="8" subtotal="count" baseField="8" baseItem="14"/>
  </dataFields>
  <formats count="22">
    <format dxfId="315">
      <pivotArea type="all" dataOnly="0" outline="0" fieldPosition="0"/>
    </format>
    <format dxfId="314">
      <pivotArea outline="0" collapsedLevelsAreSubtotals="1" fieldPosition="0"/>
    </format>
    <format dxfId="313">
      <pivotArea field="8" type="button" dataOnly="0" labelOnly="1" outline="0" axis="axisRow" fieldPosition="0"/>
    </format>
    <format dxfId="312">
      <pivotArea dataOnly="0" labelOnly="1" fieldPosition="0">
        <references count="1">
          <reference field="8" count="0"/>
        </references>
      </pivotArea>
    </format>
    <format dxfId="311">
      <pivotArea dataOnly="0" labelOnly="1" grandRow="1" outline="0" fieldPosition="0"/>
    </format>
    <format dxfId="310">
      <pivotArea dataOnly="0" labelOnly="1" outline="0" fieldPosition="0">
        <references count="1">
          <reference field="4294967294" count="8">
            <x v="0"/>
            <x v="1"/>
            <x v="2"/>
            <x v="3"/>
            <x v="4"/>
            <x v="5"/>
            <x v="6"/>
            <x v="7"/>
          </reference>
        </references>
      </pivotArea>
    </format>
    <format dxfId="309">
      <pivotArea type="all" dataOnly="0" outline="0" fieldPosition="0"/>
    </format>
    <format dxfId="308">
      <pivotArea outline="0" collapsedLevelsAreSubtotals="1" fieldPosition="0"/>
    </format>
    <format dxfId="307">
      <pivotArea field="8" type="button" dataOnly="0" labelOnly="1" outline="0" axis="axisRow" fieldPosition="0"/>
    </format>
    <format dxfId="306">
      <pivotArea dataOnly="0" labelOnly="1" fieldPosition="0">
        <references count="1">
          <reference field="8" count="0"/>
        </references>
      </pivotArea>
    </format>
    <format dxfId="305">
      <pivotArea dataOnly="0" labelOnly="1" grandRow="1" outline="0" fieldPosition="0"/>
    </format>
    <format dxfId="304">
      <pivotArea dataOnly="0" labelOnly="1" outline="0" fieldPosition="0">
        <references count="1">
          <reference field="4294967294" count="8">
            <x v="0"/>
            <x v="1"/>
            <x v="2"/>
            <x v="3"/>
            <x v="4"/>
            <x v="5"/>
            <x v="6"/>
            <x v="7"/>
          </reference>
        </references>
      </pivotArea>
    </format>
    <format dxfId="303">
      <pivotArea field="8" type="button" dataOnly="0" labelOnly="1" outline="0" axis="axisRow" fieldPosition="0"/>
    </format>
    <format dxfId="302">
      <pivotArea dataOnly="0" labelOnly="1" outline="0" fieldPosition="0">
        <references count="1">
          <reference field="4294967294" count="8">
            <x v="0"/>
            <x v="1"/>
            <x v="2"/>
            <x v="3"/>
            <x v="4"/>
            <x v="5"/>
            <x v="6"/>
            <x v="7"/>
          </reference>
        </references>
      </pivotArea>
    </format>
    <format dxfId="301">
      <pivotArea grandRow="1" outline="0" collapsedLevelsAreSubtotals="1" fieldPosition="0"/>
    </format>
    <format dxfId="300">
      <pivotArea dataOnly="0" labelOnly="1" grandRow="1" outline="0" fieldPosition="0"/>
    </format>
    <format dxfId="299">
      <pivotArea type="all" dataOnly="0" outline="0" fieldPosition="0"/>
    </format>
    <format dxfId="298">
      <pivotArea outline="0" collapsedLevelsAreSubtotals="1" fieldPosition="0"/>
    </format>
    <format dxfId="297">
      <pivotArea field="8" type="button" dataOnly="0" labelOnly="1" outline="0" axis="axisRow" fieldPosition="0"/>
    </format>
    <format dxfId="296">
      <pivotArea dataOnly="0" labelOnly="1" fieldPosition="0">
        <references count="1">
          <reference field="8" count="0"/>
        </references>
      </pivotArea>
    </format>
    <format dxfId="295">
      <pivotArea dataOnly="0" labelOnly="1" grandRow="1" outline="0" fieldPosition="0"/>
    </format>
    <format dxfId="294">
      <pivotArea dataOnly="0" labelOnly="1" outline="0" fieldPosition="0">
        <references count="1">
          <reference field="4294967294" count="8">
            <x v="0"/>
            <x v="1"/>
            <x v="2"/>
            <x v="3"/>
            <x v="4"/>
            <x v="5"/>
            <x v="6"/>
            <x v="7"/>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PivotTable1" cacheId="0" applyNumberFormats="0" applyBorderFormats="0" applyFontFormats="0" applyPatternFormats="0" applyAlignmentFormats="0" applyWidthHeightFormats="1" dataCaption="Values" grandTotalCaption="Итого" updatedVersion="7" minRefreshableVersion="3" useAutoFormatting="1" itemPrintTitles="1" createdVersion="6" indent="0" outline="1" outlineData="1" multipleFieldFilters="0" rowHeaderCaption="Заголовок">
  <location ref="E4:M17" firstHeaderRow="0" firstDataRow="1" firstDataCol="1"/>
  <pivotFields count="9">
    <pivotField showAll="0" defaultSubtotal="0"/>
    <pivotField dataField="1" showAll="0"/>
    <pivotField dataField="1" showAll="0" defaultSubtotal="0"/>
    <pivotField dataField="1" showAll="0" defaultSubtotal="0"/>
    <pivotField dataField="1" showAll="0"/>
    <pivotField dataField="1" showAll="0" defaultSubtotal="0"/>
    <pivotField dataField="1" showAll="0" defaultSubtotal="0"/>
    <pivotField dataField="1" showAll="0" defaultSubtotal="0"/>
    <pivotField axis="axisRow" dataField="1" showAll="0" defaultSubtotal="0">
      <items count="32">
        <item m="1" x="31"/>
        <item m="1" x="30"/>
        <item m="1" x="14"/>
        <item m="1" x="17"/>
        <item m="1" x="27"/>
        <item m="1" x="16"/>
        <item m="1" x="28"/>
        <item m="1" x="20"/>
        <item m="1" x="24"/>
        <item m="1" x="13"/>
        <item m="1" x="12"/>
        <item x="0"/>
        <item x="1"/>
        <item x="2"/>
        <item m="1" x="21"/>
        <item m="1" x="23"/>
        <item m="1" x="25"/>
        <item m="1" x="15"/>
        <item m="1" x="26"/>
        <item m="1" x="18"/>
        <item m="1" x="29"/>
        <item m="1" x="22"/>
        <item m="1" x="19"/>
        <item x="3"/>
        <item x="4"/>
        <item x="5"/>
        <item x="6"/>
        <item x="7"/>
        <item x="8"/>
        <item x="9"/>
        <item x="10"/>
        <item x="11"/>
      </items>
    </pivotField>
  </pivotFields>
  <rowFields count="1">
    <field x="8"/>
  </rowFields>
  <rowItems count="13">
    <i>
      <x v="11"/>
    </i>
    <i>
      <x v="12"/>
    </i>
    <i>
      <x v="13"/>
    </i>
    <i>
      <x v="23"/>
    </i>
    <i>
      <x v="24"/>
    </i>
    <i>
      <x v="25"/>
    </i>
    <i>
      <x v="26"/>
    </i>
    <i>
      <x v="27"/>
    </i>
    <i>
      <x v="28"/>
    </i>
    <i>
      <x v="29"/>
    </i>
    <i>
      <x v="30"/>
    </i>
    <i>
      <x v="31"/>
    </i>
    <i t="grand">
      <x/>
    </i>
  </rowItems>
  <colFields count="1">
    <field x="-2"/>
  </colFields>
  <colItems count="8">
    <i>
      <x/>
    </i>
    <i i="1">
      <x v="1"/>
    </i>
    <i i="2">
      <x v="2"/>
    </i>
    <i i="3">
      <x v="3"/>
    </i>
    <i i="4">
      <x v="4"/>
    </i>
    <i i="5">
      <x v="5"/>
    </i>
    <i i="6">
      <x v="6"/>
    </i>
    <i i="7">
      <x v="7"/>
    </i>
  </colItems>
  <dataFields count="8">
    <dataField name="Сумма1" fld="1" baseField="8" baseItem="11"/>
    <dataField name="Сумма 2" fld="2" baseField="8" baseItem="11"/>
    <dataField name="Сумма 3" fld="3" baseField="8" baseItem="11"/>
    <dataField name="Сумма 4" fld="4" baseField="8" baseItem="11"/>
    <dataField name="Сумма 5" fld="5" baseField="8" baseItem="11"/>
    <dataField name="Сумма 6" fld="6" baseField="8" baseItem="11"/>
    <dataField name="Сумма 7" fld="7" baseField="8" baseItem="11"/>
    <dataField name="Сумма 8" fld="8" subtotal="count" baseField="8" baseItem="11"/>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Тема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ivotTable" Target="../pivotTables/pivotTable1.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ivotTable" Target="../pivotTables/pivotTable2.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29"/>
  <sheetViews>
    <sheetView tabSelected="1" zoomScale="70" zoomScaleNormal="70" workbookViewId="0">
      <selection activeCell="A14" sqref="A14"/>
    </sheetView>
  </sheetViews>
  <sheetFormatPr defaultColWidth="8.77734375" defaultRowHeight="14.4" x14ac:dyDescent="0.3"/>
  <cols>
    <col min="1" max="1" width="101.21875" customWidth="1"/>
    <col min="2" max="2" width="4" customWidth="1"/>
    <col min="4" max="4" width="4.77734375" customWidth="1"/>
  </cols>
  <sheetData>
    <row r="1" spans="1:1" ht="78" customHeight="1" x14ac:dyDescent="0.3">
      <c r="A1" s="160"/>
    </row>
    <row r="2" spans="1:1" ht="23.4" x14ac:dyDescent="0.45">
      <c r="A2" s="190" t="s">
        <v>373</v>
      </c>
    </row>
    <row r="3" spans="1:1" ht="18" x14ac:dyDescent="0.35">
      <c r="A3" s="191"/>
    </row>
    <row r="4" spans="1:1" ht="41.55" customHeight="1" x14ac:dyDescent="0.3">
      <c r="A4" s="192" t="s">
        <v>583</v>
      </c>
    </row>
    <row r="5" spans="1:1" s="19" customFormat="1" ht="26.4" x14ac:dyDescent="0.3">
      <c r="A5" s="139" t="s">
        <v>584</v>
      </c>
    </row>
    <row r="6" spans="1:1" ht="26.55" customHeight="1" x14ac:dyDescent="0.3">
      <c r="A6" s="193" t="s">
        <v>370</v>
      </c>
    </row>
    <row r="7" spans="1:1" ht="13.5" customHeight="1" x14ac:dyDescent="0.3">
      <c r="A7" s="140"/>
    </row>
    <row r="8" spans="1:1" ht="19.5" customHeight="1" x14ac:dyDescent="0.3">
      <c r="A8" s="159" t="s">
        <v>585</v>
      </c>
    </row>
    <row r="9" spans="1:1" x14ac:dyDescent="0.3">
      <c r="A9" s="141"/>
    </row>
    <row r="10" spans="1:1" x14ac:dyDescent="0.3">
      <c r="A10" s="138" t="s">
        <v>586</v>
      </c>
    </row>
    <row r="11" spans="1:1" ht="28.5" customHeight="1" x14ac:dyDescent="0.3">
      <c r="A11" s="213" t="s">
        <v>587</v>
      </c>
    </row>
    <row r="12" spans="1:1" ht="19.5" customHeight="1" x14ac:dyDescent="0.3">
      <c r="A12" s="213" t="s">
        <v>588</v>
      </c>
    </row>
    <row r="13" spans="1:1" ht="31.95" customHeight="1" x14ac:dyDescent="0.3">
      <c r="A13" s="141" t="s">
        <v>371</v>
      </c>
    </row>
    <row r="14" spans="1:1" ht="20.25" customHeight="1" x14ac:dyDescent="0.3">
      <c r="A14" s="141" t="s">
        <v>589</v>
      </c>
    </row>
    <row r="15" spans="1:1" ht="30.75" customHeight="1" x14ac:dyDescent="0.3">
      <c r="A15" s="213" t="s">
        <v>590</v>
      </c>
    </row>
    <row r="16" spans="1:1" ht="29.25" customHeight="1" x14ac:dyDescent="0.3">
      <c r="A16" s="213" t="s">
        <v>591</v>
      </c>
    </row>
    <row r="17" spans="1:2" ht="34.5" customHeight="1" x14ac:dyDescent="0.3">
      <c r="A17" s="213" t="s">
        <v>592</v>
      </c>
    </row>
    <row r="18" spans="1:2" ht="36" customHeight="1" x14ac:dyDescent="0.3">
      <c r="A18" s="214" t="s">
        <v>593</v>
      </c>
    </row>
    <row r="19" spans="1:2" ht="59.55" customHeight="1" x14ac:dyDescent="0.3">
      <c r="A19" s="214" t="s">
        <v>594</v>
      </c>
    </row>
    <row r="20" spans="1:2" x14ac:dyDescent="0.3">
      <c r="A20" s="137"/>
    </row>
    <row r="21" spans="1:2" x14ac:dyDescent="0.3">
      <c r="A21" s="138" t="s">
        <v>372</v>
      </c>
    </row>
    <row r="22" spans="1:2" ht="79.2" x14ac:dyDescent="0.3">
      <c r="A22" s="213" t="s">
        <v>595</v>
      </c>
    </row>
    <row r="23" spans="1:2" x14ac:dyDescent="0.3">
      <c r="A23" s="141"/>
    </row>
    <row r="24" spans="1:2" x14ac:dyDescent="0.3">
      <c r="A24" s="161"/>
    </row>
    <row r="25" spans="1:2" ht="69.599999999999994" x14ac:dyDescent="0.3">
      <c r="A25" s="162" t="s">
        <v>596</v>
      </c>
      <c r="B25" s="194"/>
    </row>
    <row r="26" spans="1:2" x14ac:dyDescent="0.3">
      <c r="A26" s="82"/>
    </row>
    <row r="27" spans="1:2" s="31" customFormat="1" x14ac:dyDescent="0.3"/>
    <row r="28" spans="1:2" s="31" customFormat="1" x14ac:dyDescent="0.3"/>
    <row r="29" spans="1:2" s="31" customFormat="1" x14ac:dyDescent="0.3"/>
  </sheetData>
  <sheetProtection formatCells="0" formatColumns="0" formatRows="0"/>
  <customSheetViews>
    <customSheetView guid="{7420B12A-7942-457E-981F-D2D91C809DAA}">
      <selection activeCell="J20" sqref="J20"/>
      <pageMargins left="0.7" right="0.7" top="0.75" bottom="0.75" header="0.3" footer="0.3"/>
      <pageSetup orientation="portrait"/>
    </customSheetView>
  </customSheetViews>
  <pageMargins left="0.78740157480314965" right="0.39370078740157483" top="0.78740157480314965" bottom="0.78740157480314965" header="0.31496062992125984" footer="0.31496062992125984"/>
  <pageSetup paperSize="9" orientation="landscape" r:id="rId1"/>
  <headerFooter>
    <oddHeader>&amp;C&amp;"-,полужирный"&amp;10&amp;URaising Knowledge among Students and Teachers on Tailings Safety and its Legislative Review in Ukraine</oddHeader>
    <oddFooter>&amp;L&amp;10&amp;A&amp;C&amp;10&amp;P&amp;R&amp;10&amp;F</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R39"/>
  <sheetViews>
    <sheetView topLeftCell="D1" zoomScale="70" zoomScaleNormal="70" workbookViewId="0">
      <selection activeCell="V18" sqref="V18"/>
    </sheetView>
  </sheetViews>
  <sheetFormatPr defaultRowHeight="14.4" x14ac:dyDescent="0.3"/>
  <cols>
    <col min="17" max="18" width="9.21875" style="31"/>
  </cols>
  <sheetData>
    <row r="1" spans="1:16" x14ac:dyDescent="0.3">
      <c r="A1" s="82"/>
      <c r="B1" s="82"/>
      <c r="C1" s="82"/>
      <c r="D1" s="82"/>
      <c r="E1" s="82"/>
      <c r="F1" s="82"/>
      <c r="G1" s="82"/>
      <c r="H1" s="82"/>
      <c r="I1" s="82"/>
      <c r="J1" s="82"/>
      <c r="K1" s="82"/>
      <c r="L1" s="82"/>
      <c r="M1" s="82"/>
      <c r="N1" s="82"/>
      <c r="O1" s="82"/>
      <c r="P1" s="82"/>
    </row>
    <row r="2" spans="1:16" x14ac:dyDescent="0.3">
      <c r="A2" s="82"/>
      <c r="B2" s="82"/>
      <c r="C2" s="82"/>
      <c r="D2" s="82"/>
      <c r="E2" s="82"/>
      <c r="F2" s="82"/>
      <c r="G2" s="82"/>
      <c r="H2" s="82"/>
      <c r="I2" s="82"/>
      <c r="J2" s="82"/>
      <c r="K2" s="82"/>
      <c r="L2" s="82"/>
      <c r="M2" s="82"/>
      <c r="N2" s="82"/>
      <c r="O2" s="82"/>
      <c r="P2" s="82"/>
    </row>
    <row r="3" spans="1:16" x14ac:dyDescent="0.3">
      <c r="A3" s="82"/>
      <c r="B3" s="82"/>
      <c r="C3" s="82"/>
      <c r="D3" s="82"/>
      <c r="E3" s="82"/>
      <c r="F3" s="82"/>
      <c r="G3" s="82"/>
      <c r="H3" s="82"/>
      <c r="I3" s="82"/>
      <c r="J3" s="82"/>
      <c r="K3" s="82"/>
      <c r="L3" s="82"/>
      <c r="M3" s="82"/>
      <c r="N3" s="82"/>
      <c r="O3" s="82"/>
      <c r="P3" s="82"/>
    </row>
    <row r="4" spans="1:16" x14ac:dyDescent="0.3">
      <c r="A4" s="82"/>
      <c r="B4" s="82"/>
      <c r="C4" s="82"/>
      <c r="D4" s="82"/>
      <c r="E4" s="82"/>
      <c r="F4" s="82"/>
      <c r="G4" s="82"/>
      <c r="H4" s="82"/>
      <c r="I4" s="82"/>
      <c r="J4" s="82"/>
      <c r="K4" s="82"/>
      <c r="L4" s="82"/>
      <c r="M4" s="82"/>
      <c r="N4" s="82"/>
      <c r="O4" s="82"/>
      <c r="P4" s="82"/>
    </row>
    <row r="5" spans="1:16" x14ac:dyDescent="0.3">
      <c r="A5" s="82"/>
      <c r="B5" s="82"/>
      <c r="C5" s="82"/>
      <c r="D5" s="82"/>
      <c r="E5" s="82"/>
      <c r="F5" s="82"/>
      <c r="G5" s="82"/>
      <c r="H5" s="82"/>
      <c r="I5" s="82"/>
      <c r="J5" s="82"/>
      <c r="K5" s="82"/>
      <c r="L5" s="82"/>
      <c r="M5" s="82"/>
      <c r="N5" s="82"/>
      <c r="O5" s="82"/>
      <c r="P5" s="82"/>
    </row>
    <row r="6" spans="1:16" x14ac:dyDescent="0.3">
      <c r="A6" s="82"/>
      <c r="B6" s="82"/>
      <c r="C6" s="82"/>
      <c r="D6" s="82"/>
      <c r="E6" s="82"/>
      <c r="F6" s="82"/>
      <c r="G6" s="82"/>
      <c r="H6" s="82"/>
      <c r="I6" s="82"/>
      <c r="J6" s="82"/>
      <c r="K6" s="82"/>
      <c r="L6" s="82"/>
      <c r="M6" s="82"/>
      <c r="N6" s="82"/>
      <c r="O6" s="82"/>
      <c r="P6" s="82"/>
    </row>
    <row r="7" spans="1:16" x14ac:dyDescent="0.3">
      <c r="A7" s="82"/>
      <c r="B7" s="82"/>
      <c r="C7" s="82"/>
      <c r="D7" s="82"/>
      <c r="E7" s="82"/>
      <c r="F7" s="82"/>
      <c r="G7" s="82"/>
      <c r="H7" s="82"/>
      <c r="I7" s="82"/>
      <c r="J7" s="82"/>
      <c r="K7" s="82"/>
      <c r="L7" s="82"/>
      <c r="M7" s="82"/>
      <c r="N7" s="82"/>
      <c r="O7" s="82"/>
      <c r="P7" s="82"/>
    </row>
    <row r="8" spans="1:16" x14ac:dyDescent="0.3">
      <c r="A8" s="82"/>
      <c r="B8" s="82"/>
      <c r="C8" s="82"/>
      <c r="D8" s="82"/>
      <c r="E8" s="82"/>
      <c r="F8" s="82"/>
      <c r="G8" s="82"/>
      <c r="H8" s="82"/>
      <c r="I8" s="82"/>
      <c r="J8" s="82"/>
      <c r="K8" s="82"/>
      <c r="L8" s="82"/>
      <c r="M8" s="82"/>
      <c r="N8" s="82"/>
      <c r="O8" s="82"/>
      <c r="P8" s="82"/>
    </row>
    <row r="9" spans="1:16" x14ac:dyDescent="0.3">
      <c r="A9" s="82"/>
      <c r="B9" s="82"/>
      <c r="C9" s="82"/>
      <c r="D9" s="82"/>
      <c r="E9" s="82"/>
      <c r="F9" s="82"/>
      <c r="G9" s="82"/>
      <c r="H9" s="82"/>
      <c r="I9" s="82"/>
      <c r="J9" s="82"/>
      <c r="K9" s="82"/>
      <c r="L9" s="82"/>
      <c r="M9" s="82"/>
      <c r="N9" s="82"/>
      <c r="O9" s="82"/>
      <c r="P9" s="82"/>
    </row>
    <row r="10" spans="1:16" x14ac:dyDescent="0.3">
      <c r="A10" s="82"/>
      <c r="B10" s="82"/>
      <c r="C10" s="82"/>
      <c r="D10" s="82"/>
      <c r="E10" s="82"/>
      <c r="F10" s="82"/>
      <c r="G10" s="82"/>
      <c r="H10" s="82"/>
      <c r="I10" s="82"/>
      <c r="J10" s="82"/>
      <c r="K10" s="82"/>
      <c r="L10" s="82"/>
      <c r="M10" s="82"/>
      <c r="N10" s="82"/>
      <c r="O10" s="82"/>
      <c r="P10" s="82"/>
    </row>
    <row r="11" spans="1:16" x14ac:dyDescent="0.3">
      <c r="A11" s="82"/>
      <c r="B11" s="82"/>
      <c r="C11" s="82"/>
      <c r="D11" s="82"/>
      <c r="E11" s="82"/>
      <c r="F11" s="82"/>
      <c r="G11" s="82"/>
      <c r="H11" s="82"/>
      <c r="I11" s="82"/>
      <c r="J11" s="82"/>
      <c r="K11" s="82"/>
      <c r="L11" s="82"/>
      <c r="M11" s="82"/>
      <c r="N11" s="82"/>
      <c r="O11" s="82"/>
      <c r="P11" s="82"/>
    </row>
    <row r="12" spans="1:16" x14ac:dyDescent="0.3">
      <c r="A12" s="82"/>
      <c r="B12" s="82"/>
      <c r="C12" s="82"/>
      <c r="D12" s="82"/>
      <c r="E12" s="82"/>
      <c r="F12" s="82"/>
      <c r="G12" s="82"/>
      <c r="H12" s="82"/>
      <c r="I12" s="82"/>
      <c r="J12" s="82"/>
      <c r="K12" s="82"/>
      <c r="L12" s="82"/>
      <c r="M12" s="82"/>
      <c r="N12" s="82"/>
      <c r="O12" s="82"/>
      <c r="P12" s="82"/>
    </row>
    <row r="13" spans="1:16" x14ac:dyDescent="0.3">
      <c r="A13" s="82"/>
      <c r="B13" s="82"/>
      <c r="C13" s="82"/>
      <c r="D13" s="82"/>
      <c r="E13" s="82"/>
      <c r="F13" s="82"/>
      <c r="G13" s="82"/>
      <c r="H13" s="82"/>
      <c r="I13" s="82"/>
      <c r="J13" s="82"/>
      <c r="K13" s="82"/>
      <c r="L13" s="82"/>
      <c r="M13" s="82"/>
      <c r="N13" s="82"/>
      <c r="O13" s="82"/>
      <c r="P13" s="82"/>
    </row>
    <row r="14" spans="1:16" x14ac:dyDescent="0.3">
      <c r="A14" s="82"/>
      <c r="B14" s="82"/>
      <c r="C14" s="82"/>
      <c r="D14" s="82"/>
      <c r="E14" s="82"/>
      <c r="F14" s="82"/>
      <c r="G14" s="82"/>
      <c r="H14" s="82"/>
      <c r="I14" s="82"/>
      <c r="J14" s="82"/>
      <c r="K14" s="82"/>
      <c r="L14" s="82"/>
      <c r="M14" s="82"/>
      <c r="N14" s="82"/>
      <c r="O14" s="82"/>
      <c r="P14" s="82"/>
    </row>
    <row r="15" spans="1:16" x14ac:dyDescent="0.3">
      <c r="A15" s="82"/>
      <c r="B15" s="82"/>
      <c r="C15" s="82"/>
      <c r="D15" s="82"/>
      <c r="E15" s="82"/>
      <c r="F15" s="82"/>
      <c r="G15" s="82"/>
      <c r="H15" s="82"/>
      <c r="I15" s="82"/>
      <c r="J15" s="82"/>
      <c r="K15" s="82"/>
      <c r="L15" s="82"/>
      <c r="M15" s="82"/>
      <c r="N15" s="82"/>
      <c r="O15" s="82"/>
      <c r="P15" s="82"/>
    </row>
    <row r="16" spans="1:16" x14ac:dyDescent="0.3">
      <c r="A16" s="82"/>
      <c r="B16" s="82"/>
      <c r="C16" s="82"/>
      <c r="D16" s="82"/>
      <c r="E16" s="82"/>
      <c r="F16" s="82"/>
      <c r="G16" s="82"/>
      <c r="H16" s="82"/>
      <c r="I16" s="82"/>
      <c r="J16" s="82"/>
      <c r="K16" s="82"/>
      <c r="L16" s="82"/>
      <c r="M16" s="82"/>
      <c r="N16" s="82"/>
      <c r="O16" s="82"/>
      <c r="P16" s="82"/>
    </row>
    <row r="17" spans="1:16" x14ac:dyDescent="0.3">
      <c r="A17" s="82"/>
      <c r="B17" s="82"/>
      <c r="C17" s="82"/>
      <c r="D17" s="82"/>
      <c r="E17" s="82"/>
      <c r="F17" s="82"/>
      <c r="G17" s="82"/>
      <c r="H17" s="82"/>
      <c r="I17" s="82"/>
      <c r="J17" s="82"/>
      <c r="K17" s="82"/>
      <c r="L17" s="82"/>
      <c r="M17" s="82"/>
      <c r="N17" s="82"/>
      <c r="O17" s="82"/>
      <c r="P17" s="82"/>
    </row>
    <row r="18" spans="1:16" x14ac:dyDescent="0.3">
      <c r="A18" s="82"/>
      <c r="B18" s="82"/>
      <c r="C18" s="82"/>
      <c r="D18" s="82"/>
      <c r="E18" s="82"/>
      <c r="F18" s="82"/>
      <c r="G18" s="82"/>
      <c r="H18" s="82"/>
      <c r="I18" s="82"/>
      <c r="J18" s="82"/>
      <c r="K18" s="82"/>
      <c r="L18" s="82"/>
      <c r="M18" s="82"/>
      <c r="N18" s="82"/>
      <c r="O18" s="82"/>
      <c r="P18" s="82"/>
    </row>
    <row r="19" spans="1:16" x14ac:dyDescent="0.3">
      <c r="A19" s="82"/>
      <c r="B19" s="82"/>
      <c r="C19" s="82"/>
      <c r="D19" s="82"/>
      <c r="E19" s="82"/>
      <c r="F19" s="82"/>
      <c r="G19" s="82"/>
      <c r="H19" s="82"/>
      <c r="I19" s="82"/>
      <c r="J19" s="82"/>
      <c r="K19" s="82"/>
      <c r="L19" s="82"/>
      <c r="M19" s="82"/>
      <c r="N19" s="82"/>
      <c r="O19" s="82"/>
      <c r="P19" s="82"/>
    </row>
    <row r="20" spans="1:16" x14ac:dyDescent="0.3">
      <c r="A20" s="82"/>
      <c r="B20" s="82"/>
      <c r="C20" s="82"/>
      <c r="D20" s="82"/>
      <c r="E20" s="82"/>
      <c r="F20" s="82"/>
      <c r="G20" s="82"/>
      <c r="H20" s="82"/>
      <c r="I20" s="82"/>
      <c r="J20" s="82"/>
      <c r="K20" s="82"/>
      <c r="L20" s="82"/>
      <c r="M20" s="82"/>
      <c r="N20" s="82"/>
      <c r="O20" s="82"/>
      <c r="P20" s="82"/>
    </row>
    <row r="21" spans="1:16" x14ac:dyDescent="0.3">
      <c r="A21" s="82"/>
      <c r="B21" s="82"/>
      <c r="C21" s="82"/>
      <c r="D21" s="82"/>
      <c r="E21" s="82"/>
      <c r="F21" s="82"/>
      <c r="G21" s="82"/>
      <c r="H21" s="82"/>
      <c r="I21" s="82"/>
      <c r="J21" s="82"/>
      <c r="K21" s="82"/>
      <c r="L21" s="82"/>
      <c r="M21" s="82"/>
      <c r="N21" s="82"/>
      <c r="O21" s="82"/>
      <c r="P21" s="82"/>
    </row>
    <row r="22" spans="1:16" x14ac:dyDescent="0.3">
      <c r="A22" s="82"/>
      <c r="B22" s="82"/>
      <c r="C22" s="82"/>
      <c r="D22" s="82"/>
      <c r="E22" s="82"/>
      <c r="F22" s="82"/>
      <c r="G22" s="82"/>
      <c r="H22" s="82"/>
      <c r="I22" s="82"/>
      <c r="J22" s="82"/>
      <c r="K22" s="82"/>
      <c r="L22" s="82"/>
      <c r="M22" s="82"/>
      <c r="N22" s="82"/>
      <c r="O22" s="82"/>
      <c r="P22" s="82"/>
    </row>
    <row r="23" spans="1:16" x14ac:dyDescent="0.3">
      <c r="A23" s="82"/>
      <c r="B23" s="82"/>
      <c r="C23" s="82"/>
      <c r="D23" s="82"/>
      <c r="E23" s="82"/>
      <c r="F23" s="82"/>
      <c r="G23" s="82"/>
      <c r="H23" s="82"/>
      <c r="I23" s="82"/>
      <c r="J23" s="82"/>
      <c r="K23" s="82"/>
      <c r="L23" s="82"/>
      <c r="M23" s="82"/>
      <c r="N23" s="82"/>
      <c r="O23" s="82"/>
      <c r="P23" s="82"/>
    </row>
    <row r="24" spans="1:16" x14ac:dyDescent="0.3">
      <c r="A24" s="82"/>
      <c r="B24" s="82"/>
      <c r="C24" s="82"/>
      <c r="D24" s="82"/>
      <c r="E24" s="82"/>
      <c r="F24" s="82"/>
      <c r="G24" s="82"/>
      <c r="H24" s="82"/>
      <c r="I24" s="82"/>
      <c r="J24" s="82"/>
      <c r="K24" s="82"/>
      <c r="L24" s="82"/>
      <c r="M24" s="82"/>
      <c r="N24" s="82"/>
      <c r="O24" s="82"/>
      <c r="P24" s="82"/>
    </row>
    <row r="25" spans="1:16" x14ac:dyDescent="0.3">
      <c r="A25" s="82"/>
      <c r="B25" s="82"/>
      <c r="C25" s="82"/>
      <c r="D25" s="82"/>
      <c r="E25" s="82"/>
      <c r="F25" s="82"/>
      <c r="G25" s="82"/>
      <c r="H25" s="82"/>
      <c r="I25" s="82"/>
      <c r="J25" s="82"/>
      <c r="K25" s="82"/>
      <c r="L25" s="82"/>
      <c r="M25" s="82"/>
      <c r="N25" s="82"/>
      <c r="O25" s="82"/>
      <c r="P25" s="82"/>
    </row>
    <row r="26" spans="1:16" x14ac:dyDescent="0.3">
      <c r="A26" s="82"/>
      <c r="B26" s="82"/>
      <c r="C26" s="82"/>
      <c r="D26" s="82"/>
      <c r="E26" s="82"/>
      <c r="F26" s="82"/>
      <c r="G26" s="82"/>
      <c r="H26" s="82"/>
      <c r="I26" s="82"/>
      <c r="J26" s="82"/>
      <c r="K26" s="82"/>
      <c r="L26" s="82"/>
      <c r="M26" s="82"/>
      <c r="N26" s="82"/>
      <c r="O26" s="82"/>
      <c r="P26" s="82"/>
    </row>
    <row r="27" spans="1:16" x14ac:dyDescent="0.3">
      <c r="A27" s="82"/>
      <c r="B27" s="82"/>
      <c r="C27" s="82"/>
      <c r="D27" s="82"/>
      <c r="E27" s="82"/>
      <c r="F27" s="82"/>
      <c r="G27" s="82"/>
      <c r="H27" s="82"/>
      <c r="I27" s="82"/>
      <c r="J27" s="82"/>
      <c r="K27" s="82"/>
      <c r="L27" s="82"/>
      <c r="M27" s="82"/>
      <c r="N27" s="82"/>
      <c r="O27" s="82"/>
      <c r="P27" s="82"/>
    </row>
    <row r="28" spans="1:16" x14ac:dyDescent="0.3">
      <c r="A28" s="82"/>
      <c r="B28" s="82"/>
      <c r="C28" s="82"/>
      <c r="D28" s="82"/>
      <c r="E28" s="82"/>
      <c r="F28" s="82"/>
      <c r="G28" s="82"/>
      <c r="H28" s="82"/>
      <c r="I28" s="82"/>
      <c r="J28" s="82"/>
      <c r="K28" s="82"/>
      <c r="L28" s="82"/>
      <c r="M28" s="82"/>
      <c r="N28" s="82"/>
      <c r="O28" s="82"/>
      <c r="P28" s="82"/>
    </row>
    <row r="29" spans="1:16" x14ac:dyDescent="0.3">
      <c r="A29" s="82"/>
      <c r="B29" s="82"/>
      <c r="C29" s="82"/>
      <c r="D29" s="82"/>
      <c r="E29" s="82"/>
      <c r="F29" s="82"/>
      <c r="G29" s="82"/>
      <c r="H29" s="82"/>
      <c r="I29" s="82"/>
      <c r="J29" s="82"/>
      <c r="K29" s="82"/>
      <c r="L29" s="82"/>
      <c r="M29" s="82"/>
      <c r="N29" s="82"/>
      <c r="O29" s="82"/>
      <c r="P29" s="82"/>
    </row>
    <row r="30" spans="1:16" x14ac:dyDescent="0.3">
      <c r="A30" s="82"/>
      <c r="B30" s="82"/>
      <c r="C30" s="82"/>
      <c r="D30" s="82"/>
      <c r="E30" s="82"/>
      <c r="F30" s="82"/>
      <c r="G30" s="82"/>
      <c r="H30" s="82"/>
      <c r="I30" s="82"/>
      <c r="J30" s="82"/>
      <c r="K30" s="82"/>
      <c r="L30" s="82"/>
      <c r="M30" s="82"/>
      <c r="N30" s="82"/>
      <c r="O30" s="82"/>
      <c r="P30" s="82"/>
    </row>
    <row r="31" spans="1:16" x14ac:dyDescent="0.3">
      <c r="A31" s="82"/>
      <c r="B31" s="82"/>
      <c r="C31" s="82"/>
      <c r="D31" s="82"/>
      <c r="E31" s="82"/>
      <c r="F31" s="82"/>
      <c r="G31" s="82"/>
      <c r="H31" s="82"/>
      <c r="I31" s="82"/>
      <c r="J31" s="82"/>
      <c r="K31" s="82"/>
      <c r="L31" s="82"/>
      <c r="M31" s="82"/>
      <c r="N31" s="82"/>
      <c r="O31" s="82"/>
      <c r="P31" s="82"/>
    </row>
    <row r="32" spans="1:16" x14ac:dyDescent="0.3">
      <c r="A32" s="82"/>
      <c r="B32" s="82"/>
      <c r="C32" s="82"/>
      <c r="D32" s="82"/>
      <c r="E32" s="82"/>
      <c r="F32" s="82"/>
      <c r="G32" s="82"/>
      <c r="H32" s="82"/>
      <c r="I32" s="82"/>
      <c r="J32" s="82"/>
      <c r="K32" s="82"/>
      <c r="L32" s="82"/>
      <c r="M32" s="82"/>
      <c r="N32" s="82"/>
      <c r="O32" s="82"/>
      <c r="P32" s="82"/>
    </row>
    <row r="33" spans="1:16" x14ac:dyDescent="0.3">
      <c r="A33" s="82"/>
      <c r="B33" s="82"/>
      <c r="C33" s="82"/>
      <c r="D33" s="82"/>
      <c r="E33" s="82"/>
      <c r="F33" s="82"/>
      <c r="G33" s="82"/>
      <c r="H33" s="82"/>
      <c r="I33" s="82"/>
      <c r="J33" s="82"/>
      <c r="K33" s="82"/>
      <c r="L33" s="82"/>
      <c r="M33" s="82"/>
      <c r="N33" s="82"/>
      <c r="O33" s="82"/>
      <c r="P33" s="82"/>
    </row>
    <row r="34" spans="1:16" x14ac:dyDescent="0.3">
      <c r="A34" s="82"/>
      <c r="B34" s="82"/>
      <c r="C34" s="82"/>
      <c r="D34" s="82"/>
      <c r="E34" s="82"/>
      <c r="F34" s="82"/>
      <c r="G34" s="82"/>
      <c r="H34" s="82"/>
      <c r="I34" s="82"/>
      <c r="J34" s="82"/>
      <c r="K34" s="82"/>
      <c r="L34" s="82"/>
      <c r="M34" s="82"/>
      <c r="N34" s="82"/>
      <c r="O34" s="82"/>
      <c r="P34" s="82"/>
    </row>
    <row r="35" spans="1:16" x14ac:dyDescent="0.3">
      <c r="A35" s="82"/>
      <c r="B35" s="82"/>
      <c r="C35" s="82"/>
      <c r="D35" s="82"/>
      <c r="E35" s="82"/>
      <c r="F35" s="82"/>
      <c r="G35" s="82"/>
      <c r="H35" s="82"/>
      <c r="I35" s="82"/>
      <c r="J35" s="82"/>
      <c r="K35" s="82"/>
      <c r="L35" s="82"/>
      <c r="M35" s="82"/>
      <c r="N35" s="82"/>
      <c r="O35" s="82"/>
      <c r="P35" s="82"/>
    </row>
    <row r="36" spans="1:16" x14ac:dyDescent="0.3">
      <c r="A36" s="82"/>
      <c r="B36" s="82"/>
      <c r="C36" s="82"/>
      <c r="D36" s="82"/>
      <c r="E36" s="82"/>
      <c r="F36" s="82"/>
      <c r="G36" s="82"/>
      <c r="H36" s="82"/>
      <c r="I36" s="82"/>
      <c r="J36" s="82"/>
      <c r="K36" s="82"/>
      <c r="L36" s="82"/>
      <c r="M36" s="82"/>
      <c r="N36" s="82"/>
      <c r="O36" s="82"/>
      <c r="P36" s="82"/>
    </row>
    <row r="37" spans="1:16" x14ac:dyDescent="0.3">
      <c r="A37" s="82"/>
      <c r="B37" s="82"/>
      <c r="C37" s="82"/>
      <c r="D37" s="82"/>
      <c r="E37" s="82"/>
      <c r="F37" s="82"/>
      <c r="G37" s="82"/>
      <c r="H37" s="82"/>
      <c r="I37" s="82"/>
      <c r="J37" s="82"/>
      <c r="K37" s="82"/>
      <c r="L37" s="82"/>
      <c r="M37" s="82"/>
      <c r="N37" s="82"/>
      <c r="O37" s="82"/>
      <c r="P37" s="82"/>
    </row>
    <row r="38" spans="1:16" x14ac:dyDescent="0.3">
      <c r="A38" s="82"/>
      <c r="B38" s="82"/>
      <c r="C38" s="82"/>
      <c r="D38" s="82"/>
      <c r="E38" s="82"/>
      <c r="F38" s="82"/>
      <c r="G38" s="82"/>
      <c r="H38" s="82"/>
      <c r="I38" s="82"/>
      <c r="J38" s="82"/>
      <c r="K38" s="82"/>
      <c r="L38" s="82"/>
      <c r="M38" s="82"/>
      <c r="N38" s="82"/>
      <c r="O38" s="82"/>
      <c r="P38" s="82"/>
    </row>
    <row r="39" spans="1:16" x14ac:dyDescent="0.3">
      <c r="A39" s="82"/>
      <c r="B39" s="82"/>
      <c r="C39" s="82"/>
      <c r="D39" s="82"/>
      <c r="E39" s="82"/>
      <c r="F39" s="82"/>
      <c r="G39" s="82"/>
      <c r="H39" s="82"/>
      <c r="I39" s="82"/>
      <c r="J39" s="82"/>
      <c r="K39" s="82"/>
      <c r="L39" s="82"/>
      <c r="M39" s="82"/>
      <c r="N39" s="82"/>
      <c r="O39" s="82"/>
      <c r="P39" s="82"/>
    </row>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K346"/>
  <sheetViews>
    <sheetView topLeftCell="A309" zoomScale="50" zoomScaleNormal="50" zoomScalePageLayoutView="115" workbookViewId="0">
      <selection activeCell="C205" sqref="C205"/>
    </sheetView>
  </sheetViews>
  <sheetFormatPr defaultColWidth="11.44140625" defaultRowHeight="13.8" x14ac:dyDescent="0.25"/>
  <cols>
    <col min="1" max="1" width="7.44140625" style="3" customWidth="1"/>
    <col min="2" max="2" width="77.77734375" style="128" customWidth="1"/>
    <col min="3" max="3" width="192.5546875" style="2" bestFit="1" customWidth="1"/>
    <col min="4" max="4" width="17.77734375" style="10" customWidth="1"/>
    <col min="5" max="16384" width="11.44140625" style="1"/>
  </cols>
  <sheetData>
    <row r="1" spans="1:11" ht="18" customHeight="1" x14ac:dyDescent="0.25">
      <c r="A1" s="336" t="s">
        <v>954</v>
      </c>
      <c r="B1" s="337"/>
      <c r="C1" s="337"/>
      <c r="D1" s="338"/>
    </row>
    <row r="2" spans="1:11" ht="18.600000000000001" customHeight="1" x14ac:dyDescent="0.25">
      <c r="A2" s="339" t="s">
        <v>955</v>
      </c>
      <c r="B2" s="340"/>
      <c r="C2" s="340"/>
      <c r="D2" s="341"/>
    </row>
    <row r="3" spans="1:11" ht="15.6" x14ac:dyDescent="0.3">
      <c r="A3" s="204" t="s">
        <v>125</v>
      </c>
      <c r="B3" s="205" t="s">
        <v>1278</v>
      </c>
      <c r="C3" s="206" t="s">
        <v>956</v>
      </c>
      <c r="D3" s="207" t="s">
        <v>527</v>
      </c>
      <c r="E3" s="208"/>
      <c r="F3"/>
      <c r="G3"/>
      <c r="H3"/>
      <c r="I3"/>
      <c r="J3"/>
      <c r="K3"/>
    </row>
    <row r="4" spans="1:11" ht="15" customHeight="1" x14ac:dyDescent="0.3">
      <c r="A4" s="330" t="s">
        <v>528</v>
      </c>
      <c r="B4" s="331"/>
      <c r="C4" s="331"/>
      <c r="D4" s="332"/>
      <c r="E4"/>
      <c r="F4"/>
      <c r="G4"/>
      <c r="H4"/>
      <c r="I4"/>
      <c r="J4"/>
      <c r="K4"/>
    </row>
    <row r="5" spans="1:11" ht="14.4" x14ac:dyDescent="0.3">
      <c r="A5" s="333">
        <v>1</v>
      </c>
      <c r="B5" s="335" t="s">
        <v>529</v>
      </c>
      <c r="C5" s="149" t="s">
        <v>957</v>
      </c>
      <c r="D5" s="189" t="s">
        <v>530</v>
      </c>
      <c r="E5"/>
      <c r="F5"/>
      <c r="G5"/>
      <c r="H5"/>
      <c r="I5"/>
      <c r="J5"/>
      <c r="K5"/>
    </row>
    <row r="6" spans="1:11" ht="14.4" x14ac:dyDescent="0.3">
      <c r="A6" s="333"/>
      <c r="B6" s="335"/>
      <c r="C6" s="149" t="s">
        <v>958</v>
      </c>
      <c r="D6" s="189" t="s">
        <v>530</v>
      </c>
      <c r="E6"/>
      <c r="F6"/>
      <c r="G6"/>
      <c r="H6"/>
      <c r="I6"/>
      <c r="J6"/>
      <c r="K6"/>
    </row>
    <row r="7" spans="1:11" ht="14.4" x14ac:dyDescent="0.3">
      <c r="A7" s="333"/>
      <c r="B7" s="335"/>
      <c r="C7" s="150" t="s">
        <v>959</v>
      </c>
      <c r="D7" s="189" t="s">
        <v>530</v>
      </c>
      <c r="E7"/>
      <c r="F7"/>
      <c r="G7"/>
      <c r="H7"/>
      <c r="I7"/>
      <c r="J7"/>
      <c r="K7"/>
    </row>
    <row r="8" spans="1:11" ht="14.4" x14ac:dyDescent="0.3">
      <c r="A8" s="333"/>
      <c r="B8" s="335"/>
      <c r="C8" s="149" t="s">
        <v>960</v>
      </c>
      <c r="D8" s="189" t="s">
        <v>530</v>
      </c>
      <c r="E8"/>
      <c r="F8"/>
      <c r="G8"/>
      <c r="H8"/>
      <c r="I8"/>
      <c r="J8"/>
      <c r="K8"/>
    </row>
    <row r="9" spans="1:11" s="129" customFormat="1" ht="14.4" x14ac:dyDescent="0.3">
      <c r="A9" s="333"/>
      <c r="B9" s="335"/>
      <c r="C9" s="149" t="s">
        <v>961</v>
      </c>
      <c r="D9" s="189" t="s">
        <v>530</v>
      </c>
      <c r="E9"/>
      <c r="F9"/>
      <c r="G9"/>
      <c r="H9"/>
      <c r="I9"/>
      <c r="J9"/>
      <c r="K9"/>
    </row>
    <row r="10" spans="1:11" ht="15" customHeight="1" x14ac:dyDescent="0.3">
      <c r="A10" s="333"/>
      <c r="B10" s="335"/>
      <c r="C10" s="150" t="s">
        <v>962</v>
      </c>
      <c r="D10" s="189" t="s">
        <v>530</v>
      </c>
      <c r="E10"/>
      <c r="F10"/>
      <c r="G10"/>
      <c r="H10"/>
      <c r="I10"/>
      <c r="J10"/>
      <c r="K10"/>
    </row>
    <row r="11" spans="1:11" ht="14.4" x14ac:dyDescent="0.3">
      <c r="A11" s="333"/>
      <c r="B11" s="335"/>
      <c r="C11" s="151" t="s">
        <v>963</v>
      </c>
      <c r="D11" s="189" t="s">
        <v>530</v>
      </c>
      <c r="E11"/>
      <c r="F11"/>
      <c r="G11"/>
      <c r="H11"/>
      <c r="I11"/>
      <c r="J11"/>
      <c r="K11"/>
    </row>
    <row r="12" spans="1:11" ht="14.1" customHeight="1" x14ac:dyDescent="0.25">
      <c r="A12" s="333"/>
      <c r="B12" s="335"/>
      <c r="C12" s="151" t="s">
        <v>964</v>
      </c>
      <c r="D12" s="189" t="s">
        <v>530</v>
      </c>
    </row>
    <row r="13" spans="1:11" x14ac:dyDescent="0.25">
      <c r="A13" s="333"/>
      <c r="B13" s="335"/>
      <c r="C13" s="151" t="s">
        <v>965</v>
      </c>
      <c r="D13" s="189" t="s">
        <v>530</v>
      </c>
    </row>
    <row r="14" spans="1:11" x14ac:dyDescent="0.25">
      <c r="A14" s="333"/>
      <c r="B14" s="335"/>
      <c r="C14" s="151" t="s">
        <v>966</v>
      </c>
      <c r="D14" s="189" t="s">
        <v>531</v>
      </c>
    </row>
    <row r="15" spans="1:11" ht="13.95" customHeight="1" x14ac:dyDescent="0.25">
      <c r="A15" s="333">
        <v>2</v>
      </c>
      <c r="B15" s="335" t="s">
        <v>896</v>
      </c>
      <c r="C15" s="150" t="s">
        <v>967</v>
      </c>
      <c r="D15" s="189" t="s">
        <v>530</v>
      </c>
    </row>
    <row r="16" spans="1:11" x14ac:dyDescent="0.25">
      <c r="A16" s="333"/>
      <c r="B16" s="335"/>
      <c r="C16" s="149" t="s">
        <v>968</v>
      </c>
      <c r="D16" s="189" t="s">
        <v>530</v>
      </c>
    </row>
    <row r="17" spans="1:11" x14ac:dyDescent="0.25">
      <c r="A17" s="333"/>
      <c r="B17" s="335"/>
      <c r="C17" s="151" t="s">
        <v>969</v>
      </c>
      <c r="D17" s="189" t="s">
        <v>530</v>
      </c>
    </row>
    <row r="18" spans="1:11" x14ac:dyDescent="0.25">
      <c r="A18" s="333"/>
      <c r="B18" s="335"/>
      <c r="C18" s="151" t="s">
        <v>970</v>
      </c>
      <c r="D18" s="152" t="s">
        <v>530</v>
      </c>
    </row>
    <row r="19" spans="1:11" ht="14.55" customHeight="1" x14ac:dyDescent="0.3">
      <c r="A19" s="333">
        <v>3</v>
      </c>
      <c r="B19" s="342" t="s">
        <v>532</v>
      </c>
      <c r="C19" s="149" t="s">
        <v>533</v>
      </c>
      <c r="D19" s="189" t="s">
        <v>530</v>
      </c>
      <c r="E19"/>
      <c r="F19"/>
      <c r="G19"/>
      <c r="H19"/>
      <c r="I19"/>
      <c r="J19"/>
      <c r="K19"/>
    </row>
    <row r="20" spans="1:11" ht="14.4" x14ac:dyDescent="0.3">
      <c r="A20" s="333"/>
      <c r="B20" s="343"/>
      <c r="C20" s="149" t="s">
        <v>971</v>
      </c>
      <c r="D20" s="189" t="s">
        <v>530</v>
      </c>
      <c r="E20"/>
      <c r="F20"/>
      <c r="G20"/>
      <c r="H20"/>
      <c r="I20"/>
      <c r="J20"/>
      <c r="K20"/>
    </row>
    <row r="21" spans="1:11" ht="14.4" x14ac:dyDescent="0.3">
      <c r="A21" s="333"/>
      <c r="B21" s="343"/>
      <c r="C21" s="149" t="s">
        <v>972</v>
      </c>
      <c r="D21" s="189" t="s">
        <v>530</v>
      </c>
      <c r="E21"/>
      <c r="F21"/>
      <c r="G21"/>
      <c r="H21"/>
      <c r="I21"/>
      <c r="J21"/>
      <c r="K21"/>
    </row>
    <row r="22" spans="1:11" s="130" customFormat="1" ht="14.4" x14ac:dyDescent="0.3">
      <c r="A22" s="333"/>
      <c r="B22" s="343"/>
      <c r="C22" s="149" t="s">
        <v>973</v>
      </c>
      <c r="D22" s="189" t="s">
        <v>530</v>
      </c>
      <c r="E22"/>
      <c r="F22"/>
      <c r="G22"/>
      <c r="H22"/>
      <c r="I22"/>
      <c r="J22"/>
      <c r="K22"/>
    </row>
    <row r="23" spans="1:11" ht="14.4" x14ac:dyDescent="0.3">
      <c r="A23" s="333"/>
      <c r="B23" s="343"/>
      <c r="C23" s="149" t="s">
        <v>974</v>
      </c>
      <c r="D23" s="189" t="s">
        <v>530</v>
      </c>
      <c r="E23"/>
      <c r="F23"/>
      <c r="G23"/>
      <c r="H23"/>
      <c r="I23"/>
      <c r="J23"/>
      <c r="K23"/>
    </row>
    <row r="24" spans="1:11" ht="14.1" customHeight="1" x14ac:dyDescent="0.25">
      <c r="A24" s="333"/>
      <c r="B24" s="343"/>
      <c r="C24" s="149" t="s">
        <v>534</v>
      </c>
      <c r="D24" s="189" t="s">
        <v>530</v>
      </c>
    </row>
    <row r="25" spans="1:11" x14ac:dyDescent="0.25">
      <c r="A25" s="333"/>
      <c r="B25" s="343"/>
      <c r="C25" s="149" t="s">
        <v>975</v>
      </c>
      <c r="D25" s="189" t="s">
        <v>531</v>
      </c>
    </row>
    <row r="26" spans="1:11" x14ac:dyDescent="0.25">
      <c r="A26" s="333"/>
      <c r="B26" s="344"/>
      <c r="C26" s="149" t="s">
        <v>976</v>
      </c>
      <c r="D26" s="189" t="s">
        <v>530</v>
      </c>
    </row>
    <row r="27" spans="1:11" x14ac:dyDescent="0.25">
      <c r="A27" s="333">
        <v>4</v>
      </c>
      <c r="B27" s="335" t="s">
        <v>535</v>
      </c>
      <c r="C27" s="149" t="s">
        <v>977</v>
      </c>
      <c r="D27" s="189" t="s">
        <v>530</v>
      </c>
    </row>
    <row r="28" spans="1:11" s="2" customFormat="1" ht="14.4" x14ac:dyDescent="0.3">
      <c r="A28" s="333"/>
      <c r="B28" s="335"/>
      <c r="C28" s="149" t="s">
        <v>536</v>
      </c>
      <c r="D28" s="189" t="s">
        <v>530</v>
      </c>
      <c r="E28"/>
      <c r="F28"/>
      <c r="G28"/>
      <c r="H28"/>
      <c r="I28"/>
      <c r="J28"/>
      <c r="K28"/>
    </row>
    <row r="29" spans="1:11" s="2" customFormat="1" ht="14.55" customHeight="1" x14ac:dyDescent="0.3">
      <c r="A29" s="333"/>
      <c r="B29" s="335"/>
      <c r="C29" s="149" t="s">
        <v>978</v>
      </c>
      <c r="D29" s="189" t="s">
        <v>530</v>
      </c>
      <c r="E29"/>
      <c r="F29"/>
      <c r="G29"/>
      <c r="H29"/>
      <c r="I29"/>
      <c r="J29"/>
      <c r="K29"/>
    </row>
    <row r="30" spans="1:11" s="2" customFormat="1" ht="14.4" x14ac:dyDescent="0.3">
      <c r="A30" s="333"/>
      <c r="B30" s="335"/>
      <c r="C30" s="149" t="s">
        <v>537</v>
      </c>
      <c r="D30" s="189" t="s">
        <v>530</v>
      </c>
      <c r="E30"/>
      <c r="F30"/>
      <c r="G30"/>
      <c r="H30"/>
      <c r="I30"/>
      <c r="J30"/>
      <c r="K30"/>
    </row>
    <row r="31" spans="1:11" s="2" customFormat="1" ht="14.4" x14ac:dyDescent="0.3">
      <c r="A31" s="333"/>
      <c r="B31" s="335"/>
      <c r="C31" s="149" t="s">
        <v>979</v>
      </c>
      <c r="D31" s="189" t="s">
        <v>531</v>
      </c>
      <c r="E31"/>
      <c r="F31"/>
      <c r="G31"/>
      <c r="H31"/>
      <c r="I31"/>
      <c r="J31"/>
      <c r="K31"/>
    </row>
    <row r="32" spans="1:11" s="2" customFormat="1" ht="13.2" x14ac:dyDescent="0.25">
      <c r="A32" s="333"/>
      <c r="B32" s="335"/>
      <c r="C32" s="149" t="s">
        <v>980</v>
      </c>
      <c r="D32" s="189" t="s">
        <v>530</v>
      </c>
    </row>
    <row r="33" spans="1:4" x14ac:dyDescent="0.25">
      <c r="A33" s="333"/>
      <c r="B33" s="335"/>
      <c r="C33" s="149" t="s">
        <v>981</v>
      </c>
      <c r="D33" s="189" t="s">
        <v>530</v>
      </c>
    </row>
    <row r="34" spans="1:4" x14ac:dyDescent="0.25">
      <c r="A34" s="333"/>
      <c r="B34" s="335"/>
      <c r="C34" s="149" t="s">
        <v>982</v>
      </c>
      <c r="D34" s="189" t="s">
        <v>530</v>
      </c>
    </row>
    <row r="35" spans="1:4" s="2" customFormat="1" ht="13.2" x14ac:dyDescent="0.25">
      <c r="A35" s="188">
        <v>5</v>
      </c>
      <c r="B35" s="217" t="s">
        <v>538</v>
      </c>
      <c r="C35" s="149" t="s">
        <v>539</v>
      </c>
      <c r="D35" s="189" t="s">
        <v>530</v>
      </c>
    </row>
    <row r="36" spans="1:4" ht="13.95" customHeight="1" x14ac:dyDescent="0.25">
      <c r="A36" s="333">
        <v>6</v>
      </c>
      <c r="B36" s="335" t="s">
        <v>897</v>
      </c>
      <c r="C36" s="149" t="s">
        <v>540</v>
      </c>
      <c r="D36" s="189" t="s">
        <v>530</v>
      </c>
    </row>
    <row r="37" spans="1:4" x14ac:dyDescent="0.25">
      <c r="A37" s="333"/>
      <c r="B37" s="335"/>
      <c r="C37" s="149" t="s">
        <v>983</v>
      </c>
      <c r="D37" s="189" t="s">
        <v>530</v>
      </c>
    </row>
    <row r="38" spans="1:4" x14ac:dyDescent="0.25">
      <c r="A38" s="333"/>
      <c r="B38" s="335"/>
      <c r="C38" s="149" t="s">
        <v>984</v>
      </c>
      <c r="D38" s="189" t="s">
        <v>530</v>
      </c>
    </row>
    <row r="39" spans="1:4" x14ac:dyDescent="0.25">
      <c r="A39" s="333"/>
      <c r="B39" s="335"/>
      <c r="C39" s="149" t="s">
        <v>985</v>
      </c>
      <c r="D39" s="189" t="s">
        <v>531</v>
      </c>
    </row>
    <row r="40" spans="1:4" x14ac:dyDescent="0.25">
      <c r="A40" s="333"/>
      <c r="B40" s="335"/>
      <c r="C40" s="151" t="s">
        <v>986</v>
      </c>
      <c r="D40" s="189" t="s">
        <v>530</v>
      </c>
    </row>
    <row r="41" spans="1:4" x14ac:dyDescent="0.25">
      <c r="A41" s="333"/>
      <c r="B41" s="335"/>
      <c r="C41" s="151" t="s">
        <v>987</v>
      </c>
      <c r="D41" s="152" t="s">
        <v>530</v>
      </c>
    </row>
    <row r="42" spans="1:4" ht="14.1" customHeight="1" x14ac:dyDescent="0.25">
      <c r="A42" s="333">
        <v>7</v>
      </c>
      <c r="B42" s="335" t="s">
        <v>898</v>
      </c>
      <c r="C42" s="149" t="s">
        <v>988</v>
      </c>
      <c r="D42" s="189" t="s">
        <v>530</v>
      </c>
    </row>
    <row r="43" spans="1:4" x14ac:dyDescent="0.25">
      <c r="A43" s="333"/>
      <c r="B43" s="335"/>
      <c r="C43" s="149" t="s">
        <v>989</v>
      </c>
      <c r="D43" s="189" t="s">
        <v>530</v>
      </c>
    </row>
    <row r="44" spans="1:4" x14ac:dyDescent="0.25">
      <c r="A44" s="333">
        <v>8</v>
      </c>
      <c r="B44" s="335" t="s">
        <v>899</v>
      </c>
      <c r="C44" s="149" t="s">
        <v>990</v>
      </c>
      <c r="D44" s="189" t="s">
        <v>530</v>
      </c>
    </row>
    <row r="45" spans="1:4" x14ac:dyDescent="0.25">
      <c r="A45" s="333"/>
      <c r="B45" s="335"/>
      <c r="C45" s="149" t="s">
        <v>991</v>
      </c>
      <c r="D45" s="189" t="s">
        <v>530</v>
      </c>
    </row>
    <row r="46" spans="1:4" x14ac:dyDescent="0.25">
      <c r="A46" s="333"/>
      <c r="B46" s="335"/>
      <c r="C46" s="149" t="s">
        <v>992</v>
      </c>
      <c r="D46" s="189" t="s">
        <v>530</v>
      </c>
    </row>
    <row r="47" spans="1:4" ht="31.05" customHeight="1" x14ac:dyDescent="0.25">
      <c r="A47" s="188">
        <v>9</v>
      </c>
      <c r="B47" s="217" t="s">
        <v>900</v>
      </c>
      <c r="C47" s="149" t="s">
        <v>993</v>
      </c>
      <c r="D47" s="189" t="s">
        <v>530</v>
      </c>
    </row>
    <row r="48" spans="1:4" ht="13.95" customHeight="1" x14ac:dyDescent="0.25">
      <c r="A48" s="333">
        <v>10</v>
      </c>
      <c r="B48" s="334" t="s">
        <v>901</v>
      </c>
      <c r="C48" s="150" t="s">
        <v>541</v>
      </c>
      <c r="D48" s="189" t="s">
        <v>530</v>
      </c>
    </row>
    <row r="49" spans="1:4" ht="14.25" customHeight="1" x14ac:dyDescent="0.25">
      <c r="A49" s="333"/>
      <c r="B49" s="334"/>
      <c r="C49" s="149" t="s">
        <v>994</v>
      </c>
      <c r="D49" s="189" t="s">
        <v>530</v>
      </c>
    </row>
    <row r="50" spans="1:4" ht="14.1" customHeight="1" x14ac:dyDescent="0.25">
      <c r="A50" s="333"/>
      <c r="B50" s="334"/>
      <c r="C50" s="149" t="s">
        <v>995</v>
      </c>
      <c r="D50" s="189" t="s">
        <v>530</v>
      </c>
    </row>
    <row r="51" spans="1:4" x14ac:dyDescent="0.25">
      <c r="A51" s="333"/>
      <c r="B51" s="334"/>
      <c r="C51" s="149" t="s">
        <v>996</v>
      </c>
      <c r="D51" s="189" t="s">
        <v>530</v>
      </c>
    </row>
    <row r="52" spans="1:4" x14ac:dyDescent="0.25">
      <c r="A52" s="333"/>
      <c r="B52" s="334"/>
      <c r="C52" s="151" t="s">
        <v>997</v>
      </c>
      <c r="D52" s="189" t="s">
        <v>530</v>
      </c>
    </row>
    <row r="53" spans="1:4" x14ac:dyDescent="0.25">
      <c r="A53" s="333"/>
      <c r="B53" s="334"/>
      <c r="C53" s="151" t="s">
        <v>998</v>
      </c>
      <c r="D53" s="189" t="s">
        <v>530</v>
      </c>
    </row>
    <row r="54" spans="1:4" x14ac:dyDescent="0.25">
      <c r="A54" s="333"/>
      <c r="B54" s="334"/>
      <c r="C54" s="151" t="s">
        <v>999</v>
      </c>
      <c r="D54" s="189" t="s">
        <v>531</v>
      </c>
    </row>
    <row r="55" spans="1:4" x14ac:dyDescent="0.25">
      <c r="A55" s="333"/>
      <c r="B55" s="334"/>
      <c r="C55" s="151" t="s">
        <v>1000</v>
      </c>
      <c r="D55" s="189" t="s">
        <v>530</v>
      </c>
    </row>
    <row r="56" spans="1:4" ht="14.25" hidden="1" customHeight="1" x14ac:dyDescent="0.25">
      <c r="A56" s="333"/>
      <c r="B56" s="334"/>
      <c r="C56" s="151" t="s">
        <v>294</v>
      </c>
      <c r="D56" s="189"/>
    </row>
    <row r="57" spans="1:4" ht="14.1" customHeight="1" x14ac:dyDescent="0.25">
      <c r="A57" s="333"/>
      <c r="B57" s="334"/>
      <c r="C57" s="149" t="s">
        <v>1001</v>
      </c>
      <c r="D57" s="189" t="s">
        <v>530</v>
      </c>
    </row>
    <row r="58" spans="1:4" x14ac:dyDescent="0.25">
      <c r="A58" s="188">
        <v>11</v>
      </c>
      <c r="B58" s="217" t="s">
        <v>902</v>
      </c>
      <c r="C58" s="149" t="s">
        <v>1002</v>
      </c>
      <c r="D58" s="189" t="s">
        <v>530</v>
      </c>
    </row>
    <row r="59" spans="1:4" x14ac:dyDescent="0.25">
      <c r="A59" s="333">
        <v>12</v>
      </c>
      <c r="B59" s="335" t="s">
        <v>903</v>
      </c>
      <c r="C59" s="149" t="s">
        <v>1003</v>
      </c>
      <c r="D59" s="189" t="s">
        <v>530</v>
      </c>
    </row>
    <row r="60" spans="1:4" x14ac:dyDescent="0.25">
      <c r="A60" s="333"/>
      <c r="B60" s="335"/>
      <c r="C60" s="149" t="s">
        <v>1004</v>
      </c>
      <c r="D60" s="189" t="s">
        <v>530</v>
      </c>
    </row>
    <row r="61" spans="1:4" x14ac:dyDescent="0.25">
      <c r="A61" s="333"/>
      <c r="B61" s="335"/>
      <c r="C61" s="149" t="s">
        <v>1005</v>
      </c>
      <c r="D61" s="189" t="s">
        <v>530</v>
      </c>
    </row>
    <row r="62" spans="1:4" x14ac:dyDescent="0.25">
      <c r="A62" s="333"/>
      <c r="B62" s="335"/>
      <c r="C62" s="150" t="s">
        <v>1006</v>
      </c>
      <c r="D62" s="189" t="s">
        <v>531</v>
      </c>
    </row>
    <row r="63" spans="1:4" x14ac:dyDescent="0.25">
      <c r="A63" s="333"/>
      <c r="B63" s="335"/>
      <c r="C63" s="149" t="s">
        <v>1007</v>
      </c>
      <c r="D63" s="189" t="s">
        <v>531</v>
      </c>
    </row>
    <row r="64" spans="1:4" x14ac:dyDescent="0.25">
      <c r="A64" s="333">
        <v>13</v>
      </c>
      <c r="B64" s="335" t="s">
        <v>904</v>
      </c>
      <c r="C64" s="149" t="s">
        <v>1008</v>
      </c>
      <c r="D64" s="189" t="s">
        <v>530</v>
      </c>
    </row>
    <row r="65" spans="1:4" x14ac:dyDescent="0.25">
      <c r="A65" s="333"/>
      <c r="B65" s="335"/>
      <c r="C65" s="149" t="s">
        <v>1009</v>
      </c>
      <c r="D65" s="189" t="s">
        <v>531</v>
      </c>
    </row>
    <row r="66" spans="1:4" x14ac:dyDescent="0.25">
      <c r="A66" s="333"/>
      <c r="B66" s="335"/>
      <c r="C66" s="149" t="s">
        <v>542</v>
      </c>
      <c r="D66" s="189" t="s">
        <v>531</v>
      </c>
    </row>
    <row r="67" spans="1:4" x14ac:dyDescent="0.25">
      <c r="A67" s="333">
        <v>14</v>
      </c>
      <c r="B67" s="335" t="s">
        <v>543</v>
      </c>
      <c r="C67" s="149" t="s">
        <v>1010</v>
      </c>
      <c r="D67" s="189" t="s">
        <v>530</v>
      </c>
    </row>
    <row r="68" spans="1:4" x14ac:dyDescent="0.25">
      <c r="A68" s="333"/>
      <c r="B68" s="335"/>
      <c r="C68" s="149" t="s">
        <v>1011</v>
      </c>
      <c r="D68" s="189" t="s">
        <v>530</v>
      </c>
    </row>
    <row r="69" spans="1:4" x14ac:dyDescent="0.25">
      <c r="A69" s="333"/>
      <c r="B69" s="335"/>
      <c r="C69" s="149" t="s">
        <v>1012</v>
      </c>
      <c r="D69" s="189" t="s">
        <v>531</v>
      </c>
    </row>
    <row r="70" spans="1:4" x14ac:dyDescent="0.25">
      <c r="A70" s="333"/>
      <c r="B70" s="335"/>
      <c r="C70" s="149" t="s">
        <v>1013</v>
      </c>
      <c r="D70" s="189" t="s">
        <v>531</v>
      </c>
    </row>
    <row r="71" spans="1:4" ht="15.6" x14ac:dyDescent="0.25">
      <c r="A71" s="330" t="s">
        <v>544</v>
      </c>
      <c r="B71" s="331"/>
      <c r="C71" s="331"/>
      <c r="D71" s="332"/>
    </row>
    <row r="72" spans="1:4" x14ac:dyDescent="0.25">
      <c r="A72" s="333">
        <v>15</v>
      </c>
      <c r="B72" s="334" t="s">
        <v>905</v>
      </c>
      <c r="C72" s="149" t="s">
        <v>1014</v>
      </c>
      <c r="D72" s="189" t="s">
        <v>530</v>
      </c>
    </row>
    <row r="73" spans="1:4" x14ac:dyDescent="0.25">
      <c r="A73" s="333"/>
      <c r="B73" s="334"/>
      <c r="C73" s="149" t="s">
        <v>1015</v>
      </c>
      <c r="D73" s="189" t="s">
        <v>530</v>
      </c>
    </row>
    <row r="74" spans="1:4" x14ac:dyDescent="0.25">
      <c r="A74" s="333"/>
      <c r="B74" s="334"/>
      <c r="C74" s="150" t="s">
        <v>1016</v>
      </c>
      <c r="D74" s="189" t="s">
        <v>530</v>
      </c>
    </row>
    <row r="75" spans="1:4" x14ac:dyDescent="0.25">
      <c r="A75" s="333"/>
      <c r="B75" s="334"/>
      <c r="C75" s="150" t="s">
        <v>1017</v>
      </c>
      <c r="D75" s="189" t="s">
        <v>530</v>
      </c>
    </row>
    <row r="76" spans="1:4" x14ac:dyDescent="0.25">
      <c r="A76" s="333"/>
      <c r="B76" s="335" t="s">
        <v>906</v>
      </c>
      <c r="C76" s="151" t="s">
        <v>1018</v>
      </c>
      <c r="D76" s="189" t="s">
        <v>531</v>
      </c>
    </row>
    <row r="77" spans="1:4" ht="14.1" customHeight="1" x14ac:dyDescent="0.25">
      <c r="A77" s="333"/>
      <c r="B77" s="335"/>
      <c r="C77" s="151" t="s">
        <v>1019</v>
      </c>
      <c r="D77" s="189" t="s">
        <v>531</v>
      </c>
    </row>
    <row r="78" spans="1:4" x14ac:dyDescent="0.25">
      <c r="A78" s="333"/>
      <c r="B78" s="335"/>
      <c r="C78" s="151" t="s">
        <v>1020</v>
      </c>
      <c r="D78" s="189" t="s">
        <v>531</v>
      </c>
    </row>
    <row r="79" spans="1:4" x14ac:dyDescent="0.25">
      <c r="A79" s="333"/>
      <c r="B79" s="335"/>
      <c r="C79" s="151" t="s">
        <v>1021</v>
      </c>
      <c r="D79" s="189" t="s">
        <v>531</v>
      </c>
    </row>
    <row r="80" spans="1:4" x14ac:dyDescent="0.25">
      <c r="A80" s="333"/>
      <c r="B80" s="335"/>
      <c r="C80" s="151" t="s">
        <v>1022</v>
      </c>
      <c r="D80" s="189" t="s">
        <v>531</v>
      </c>
    </row>
    <row r="81" spans="1:4" x14ac:dyDescent="0.25">
      <c r="A81" s="333"/>
      <c r="B81" s="335"/>
      <c r="C81" s="151" t="s">
        <v>1023</v>
      </c>
      <c r="D81" s="189" t="s">
        <v>531</v>
      </c>
    </row>
    <row r="82" spans="1:4" x14ac:dyDescent="0.25">
      <c r="A82" s="333">
        <v>16</v>
      </c>
      <c r="B82" s="334" t="s">
        <v>545</v>
      </c>
      <c r="C82" s="149" t="s">
        <v>546</v>
      </c>
      <c r="D82" s="189" t="s">
        <v>530</v>
      </c>
    </row>
    <row r="83" spans="1:4" x14ac:dyDescent="0.25">
      <c r="A83" s="333"/>
      <c r="B83" s="334"/>
      <c r="C83" s="149" t="s">
        <v>1024</v>
      </c>
      <c r="D83" s="189" t="s">
        <v>531</v>
      </c>
    </row>
    <row r="84" spans="1:4" x14ac:dyDescent="0.25">
      <c r="A84" s="333"/>
      <c r="B84" s="334"/>
      <c r="C84" s="149" t="s">
        <v>1025</v>
      </c>
      <c r="D84" s="189" t="s">
        <v>531</v>
      </c>
    </row>
    <row r="85" spans="1:4" x14ac:dyDescent="0.25">
      <c r="A85" s="333">
        <v>17</v>
      </c>
      <c r="B85" s="335" t="s">
        <v>547</v>
      </c>
      <c r="C85" s="150" t="s">
        <v>548</v>
      </c>
      <c r="D85" s="189" t="s">
        <v>530</v>
      </c>
    </row>
    <row r="86" spans="1:4" x14ac:dyDescent="0.25">
      <c r="A86" s="333"/>
      <c r="B86" s="335"/>
      <c r="C86" s="150" t="s">
        <v>1026</v>
      </c>
      <c r="D86" s="189" t="s">
        <v>530</v>
      </c>
    </row>
    <row r="87" spans="1:4" x14ac:dyDescent="0.25">
      <c r="A87" s="333"/>
      <c r="B87" s="335"/>
      <c r="C87" s="150" t="s">
        <v>1027</v>
      </c>
      <c r="D87" s="189" t="s">
        <v>530</v>
      </c>
    </row>
    <row r="88" spans="1:4" x14ac:dyDescent="0.25">
      <c r="A88" s="333"/>
      <c r="B88" s="335"/>
      <c r="C88" s="150" t="s">
        <v>1028</v>
      </c>
      <c r="D88" s="189" t="s">
        <v>531</v>
      </c>
    </row>
    <row r="89" spans="1:4" ht="13.95" customHeight="1" x14ac:dyDescent="0.25">
      <c r="A89" s="333">
        <v>18</v>
      </c>
      <c r="B89" s="335" t="s">
        <v>907</v>
      </c>
      <c r="C89" s="149" t="s">
        <v>1029</v>
      </c>
      <c r="D89" s="345" t="s">
        <v>530</v>
      </c>
    </row>
    <row r="90" spans="1:4" x14ac:dyDescent="0.25">
      <c r="A90" s="333"/>
      <c r="B90" s="335"/>
      <c r="C90" s="149" t="s">
        <v>1030</v>
      </c>
      <c r="D90" s="345"/>
    </row>
    <row r="91" spans="1:4" x14ac:dyDescent="0.25">
      <c r="A91" s="333"/>
      <c r="B91" s="335"/>
      <c r="C91" s="149" t="s">
        <v>1031</v>
      </c>
      <c r="D91" s="345"/>
    </row>
    <row r="92" spans="1:4" x14ac:dyDescent="0.25">
      <c r="A92" s="333"/>
      <c r="B92" s="335"/>
      <c r="C92" s="149" t="s">
        <v>1032</v>
      </c>
      <c r="D92" s="189" t="s">
        <v>531</v>
      </c>
    </row>
    <row r="93" spans="1:4" x14ac:dyDescent="0.25">
      <c r="A93" s="333"/>
      <c r="B93" s="335"/>
      <c r="C93" s="149" t="s">
        <v>1033</v>
      </c>
      <c r="D93" s="189" t="s">
        <v>531</v>
      </c>
    </row>
    <row r="94" spans="1:4" x14ac:dyDescent="0.25">
      <c r="A94" s="333"/>
      <c r="B94" s="335"/>
      <c r="C94" s="149" t="s">
        <v>1034</v>
      </c>
      <c r="D94" s="189" t="s">
        <v>530</v>
      </c>
    </row>
    <row r="95" spans="1:4" x14ac:dyDescent="0.25">
      <c r="A95" s="333"/>
      <c r="B95" s="335"/>
      <c r="C95" s="149" t="s">
        <v>1035</v>
      </c>
      <c r="D95" s="189" t="s">
        <v>531</v>
      </c>
    </row>
    <row r="96" spans="1:4" x14ac:dyDescent="0.25">
      <c r="A96" s="333"/>
      <c r="B96" s="335"/>
      <c r="C96" s="149" t="s">
        <v>1036</v>
      </c>
      <c r="D96" s="189" t="s">
        <v>530</v>
      </c>
    </row>
    <row r="97" spans="1:4" x14ac:dyDescent="0.25">
      <c r="A97" s="333"/>
      <c r="B97" s="335"/>
      <c r="C97" s="149" t="s">
        <v>1037</v>
      </c>
      <c r="D97" s="189" t="s">
        <v>530</v>
      </c>
    </row>
    <row r="98" spans="1:4" x14ac:dyDescent="0.25">
      <c r="A98" s="333"/>
      <c r="B98" s="335"/>
      <c r="C98" s="149" t="s">
        <v>549</v>
      </c>
      <c r="D98" s="189" t="s">
        <v>530</v>
      </c>
    </row>
    <row r="99" spans="1:4" x14ac:dyDescent="0.25">
      <c r="A99" s="333"/>
      <c r="B99" s="335"/>
      <c r="C99" s="149" t="s">
        <v>1038</v>
      </c>
      <c r="D99" s="189" t="s">
        <v>530</v>
      </c>
    </row>
    <row r="100" spans="1:4" x14ac:dyDescent="0.25">
      <c r="A100" s="333"/>
      <c r="B100" s="335"/>
      <c r="C100" s="149" t="s">
        <v>1039</v>
      </c>
      <c r="D100" s="189" t="s">
        <v>531</v>
      </c>
    </row>
    <row r="101" spans="1:4" s="209" customFormat="1" x14ac:dyDescent="0.25">
      <c r="A101" s="333"/>
      <c r="B101" s="335"/>
      <c r="C101" s="149" t="s">
        <v>1040</v>
      </c>
      <c r="D101" s="189" t="s">
        <v>531</v>
      </c>
    </row>
    <row r="102" spans="1:4" x14ac:dyDescent="0.25">
      <c r="A102" s="333"/>
      <c r="B102" s="335"/>
      <c r="C102" s="149" t="s">
        <v>1041</v>
      </c>
      <c r="D102" s="189" t="s">
        <v>531</v>
      </c>
    </row>
    <row r="103" spans="1:4" x14ac:dyDescent="0.25">
      <c r="A103" s="333"/>
      <c r="B103" s="335"/>
      <c r="C103" s="149" t="s">
        <v>1042</v>
      </c>
      <c r="D103" s="189" t="s">
        <v>531</v>
      </c>
    </row>
    <row r="104" spans="1:4" x14ac:dyDescent="0.25">
      <c r="A104" s="333"/>
      <c r="B104" s="335"/>
      <c r="C104" s="149" t="s">
        <v>1043</v>
      </c>
      <c r="D104" s="189" t="s">
        <v>530</v>
      </c>
    </row>
    <row r="105" spans="1:4" x14ac:dyDescent="0.25">
      <c r="A105" s="333">
        <v>19</v>
      </c>
      <c r="B105" s="334" t="s">
        <v>908</v>
      </c>
      <c r="C105" s="150" t="s">
        <v>1044</v>
      </c>
      <c r="D105" s="189" t="s">
        <v>530</v>
      </c>
    </row>
    <row r="106" spans="1:4" s="2" customFormat="1" ht="13.2" x14ac:dyDescent="0.25">
      <c r="A106" s="333"/>
      <c r="B106" s="334"/>
      <c r="C106" s="150" t="s">
        <v>1045</v>
      </c>
      <c r="D106" s="189" t="s">
        <v>530</v>
      </c>
    </row>
    <row r="107" spans="1:4" ht="14.25" customHeight="1" x14ac:dyDescent="0.25">
      <c r="A107" s="333"/>
      <c r="B107" s="334"/>
      <c r="C107" s="149" t="s">
        <v>1046</v>
      </c>
      <c r="D107" s="189" t="s">
        <v>531</v>
      </c>
    </row>
    <row r="108" spans="1:4" x14ac:dyDescent="0.25">
      <c r="A108" s="333"/>
      <c r="B108" s="334"/>
      <c r="C108" s="149" t="s">
        <v>1047</v>
      </c>
      <c r="D108" s="189" t="s">
        <v>530</v>
      </c>
    </row>
    <row r="109" spans="1:4" x14ac:dyDescent="0.25">
      <c r="A109" s="333"/>
      <c r="B109" s="334"/>
      <c r="C109" s="149" t="s">
        <v>1048</v>
      </c>
      <c r="D109" s="189" t="s">
        <v>531</v>
      </c>
    </row>
    <row r="110" spans="1:4" x14ac:dyDescent="0.25">
      <c r="A110" s="333"/>
      <c r="B110" s="334"/>
      <c r="C110" s="149" t="s">
        <v>1049</v>
      </c>
      <c r="D110" s="189" t="s">
        <v>531</v>
      </c>
    </row>
    <row r="111" spans="1:4" x14ac:dyDescent="0.25">
      <c r="A111" s="333"/>
      <c r="B111" s="334"/>
      <c r="C111" s="149" t="s">
        <v>1050</v>
      </c>
      <c r="D111" s="189" t="s">
        <v>530</v>
      </c>
    </row>
    <row r="112" spans="1:4" ht="14.25" customHeight="1" x14ac:dyDescent="0.25">
      <c r="A112" s="333"/>
      <c r="B112" s="334"/>
      <c r="C112" s="151" t="s">
        <v>1051</v>
      </c>
      <c r="D112" s="189" t="s">
        <v>530</v>
      </c>
    </row>
    <row r="113" spans="1:11" x14ac:dyDescent="0.25">
      <c r="A113" s="333"/>
      <c r="B113" s="334"/>
      <c r="C113" s="149" t="s">
        <v>1052</v>
      </c>
      <c r="D113" s="189" t="s">
        <v>530</v>
      </c>
    </row>
    <row r="114" spans="1:11" x14ac:dyDescent="0.25">
      <c r="A114" s="333"/>
      <c r="B114" s="334"/>
      <c r="C114" s="149" t="s">
        <v>1053</v>
      </c>
      <c r="D114" s="189" t="s">
        <v>530</v>
      </c>
    </row>
    <row r="115" spans="1:11" x14ac:dyDescent="0.25">
      <c r="A115" s="333">
        <v>20</v>
      </c>
      <c r="B115" s="335" t="s">
        <v>550</v>
      </c>
      <c r="C115" s="149" t="s">
        <v>1054</v>
      </c>
      <c r="D115" s="189" t="s">
        <v>530</v>
      </c>
    </row>
    <row r="116" spans="1:11" x14ac:dyDescent="0.25">
      <c r="A116" s="333"/>
      <c r="B116" s="335"/>
      <c r="C116" s="149" t="s">
        <v>1055</v>
      </c>
      <c r="D116" s="189" t="s">
        <v>530</v>
      </c>
    </row>
    <row r="117" spans="1:11" x14ac:dyDescent="0.25">
      <c r="A117" s="333"/>
      <c r="B117" s="335"/>
      <c r="C117" s="150" t="s">
        <v>1056</v>
      </c>
      <c r="D117" s="189" t="s">
        <v>530</v>
      </c>
    </row>
    <row r="118" spans="1:11" x14ac:dyDescent="0.25">
      <c r="A118" s="333"/>
      <c r="B118" s="335"/>
      <c r="C118" s="150" t="s">
        <v>1057</v>
      </c>
      <c r="D118" s="189" t="s">
        <v>530</v>
      </c>
    </row>
    <row r="119" spans="1:11" ht="14.25" customHeight="1" x14ac:dyDescent="0.25">
      <c r="A119" s="333"/>
      <c r="B119" s="335"/>
      <c r="C119" s="149" t="s">
        <v>1058</v>
      </c>
      <c r="D119" s="189" t="s">
        <v>531</v>
      </c>
    </row>
    <row r="120" spans="1:11" x14ac:dyDescent="0.25">
      <c r="A120" s="333"/>
      <c r="B120" s="335"/>
      <c r="C120" s="149" t="s">
        <v>1059</v>
      </c>
      <c r="D120" s="189" t="s">
        <v>530</v>
      </c>
    </row>
    <row r="121" spans="1:11" x14ac:dyDescent="0.25">
      <c r="A121" s="333"/>
      <c r="B121" s="335"/>
      <c r="C121" s="149" t="s">
        <v>1060</v>
      </c>
      <c r="D121" s="189" t="s">
        <v>530</v>
      </c>
    </row>
    <row r="122" spans="1:11" x14ac:dyDescent="0.25">
      <c r="A122" s="333"/>
      <c r="B122" s="335"/>
      <c r="C122" s="149" t="s">
        <v>1061</v>
      </c>
      <c r="D122" s="189" t="s">
        <v>530</v>
      </c>
    </row>
    <row r="123" spans="1:11" x14ac:dyDescent="0.25">
      <c r="A123" s="333">
        <v>21</v>
      </c>
      <c r="B123" s="335" t="s">
        <v>909</v>
      </c>
      <c r="C123" s="149" t="s">
        <v>1062</v>
      </c>
      <c r="D123" s="189" t="s">
        <v>530</v>
      </c>
    </row>
    <row r="124" spans="1:11" x14ac:dyDescent="0.25">
      <c r="A124" s="333"/>
      <c r="B124" s="335"/>
      <c r="C124" s="149" t="s">
        <v>1063</v>
      </c>
      <c r="D124" s="189" t="s">
        <v>530</v>
      </c>
    </row>
    <row r="125" spans="1:11" x14ac:dyDescent="0.25">
      <c r="A125" s="333"/>
      <c r="B125" s="335"/>
      <c r="C125" s="149" t="s">
        <v>1064</v>
      </c>
      <c r="D125" s="189" t="s">
        <v>531</v>
      </c>
    </row>
    <row r="126" spans="1:11" x14ac:dyDescent="0.25">
      <c r="A126" s="333"/>
      <c r="B126" s="335"/>
      <c r="C126" s="149" t="s">
        <v>1065</v>
      </c>
      <c r="D126" s="189" t="s">
        <v>531</v>
      </c>
    </row>
    <row r="127" spans="1:11" s="2" customFormat="1" ht="14.4" x14ac:dyDescent="0.3">
      <c r="A127" s="333"/>
      <c r="B127" s="335"/>
      <c r="C127" s="149" t="s">
        <v>1066</v>
      </c>
      <c r="D127" s="189" t="s">
        <v>531</v>
      </c>
      <c r="E127"/>
      <c r="F127"/>
      <c r="G127"/>
      <c r="H127"/>
      <c r="I127"/>
      <c r="J127"/>
      <c r="K127"/>
    </row>
    <row r="128" spans="1:11" s="2" customFormat="1" ht="14.4" x14ac:dyDescent="0.3">
      <c r="A128" s="333"/>
      <c r="B128" s="335"/>
      <c r="C128" s="149" t="s">
        <v>1067</v>
      </c>
      <c r="D128" s="189" t="s">
        <v>530</v>
      </c>
      <c r="E128"/>
      <c r="F128"/>
      <c r="G128"/>
      <c r="H128"/>
      <c r="I128"/>
      <c r="J128"/>
      <c r="K128"/>
    </row>
    <row r="129" spans="1:4" x14ac:dyDescent="0.25">
      <c r="A129" s="333"/>
      <c r="B129" s="335"/>
      <c r="C129" s="149" t="s">
        <v>1068</v>
      </c>
      <c r="D129" s="189" t="s">
        <v>530</v>
      </c>
    </row>
    <row r="130" spans="1:4" x14ac:dyDescent="0.25">
      <c r="A130" s="333"/>
      <c r="B130" s="335"/>
      <c r="C130" s="149" t="s">
        <v>551</v>
      </c>
      <c r="D130" s="189" t="s">
        <v>530</v>
      </c>
    </row>
    <row r="131" spans="1:4" x14ac:dyDescent="0.25">
      <c r="A131" s="333"/>
      <c r="B131" s="335"/>
      <c r="C131" s="149" t="s">
        <v>1069</v>
      </c>
      <c r="D131" s="189" t="s">
        <v>531</v>
      </c>
    </row>
    <row r="132" spans="1:4" x14ac:dyDescent="0.25">
      <c r="A132" s="333"/>
      <c r="B132" s="335"/>
      <c r="C132" s="149" t="s">
        <v>1070</v>
      </c>
      <c r="D132" s="189" t="s">
        <v>530</v>
      </c>
    </row>
    <row r="133" spans="1:4" x14ac:dyDescent="0.25">
      <c r="A133" s="333"/>
      <c r="B133" s="335"/>
      <c r="C133" s="149" t="s">
        <v>1071</v>
      </c>
      <c r="D133" s="189" t="s">
        <v>530</v>
      </c>
    </row>
    <row r="134" spans="1:4" x14ac:dyDescent="0.25">
      <c r="A134" s="333">
        <v>22</v>
      </c>
      <c r="B134" s="335" t="s">
        <v>910</v>
      </c>
      <c r="C134" s="149" t="s">
        <v>1072</v>
      </c>
      <c r="D134" s="189" t="s">
        <v>530</v>
      </c>
    </row>
    <row r="135" spans="1:4" x14ac:dyDescent="0.25">
      <c r="A135" s="333"/>
      <c r="B135" s="335"/>
      <c r="C135" s="149" t="s">
        <v>1073</v>
      </c>
      <c r="D135" s="189" t="s">
        <v>530</v>
      </c>
    </row>
    <row r="136" spans="1:4" x14ac:dyDescent="0.25">
      <c r="A136" s="333">
        <v>23</v>
      </c>
      <c r="B136" s="335" t="s">
        <v>552</v>
      </c>
      <c r="C136" s="149" t="s">
        <v>1074</v>
      </c>
      <c r="D136" s="189" t="s">
        <v>530</v>
      </c>
    </row>
    <row r="137" spans="1:4" x14ac:dyDescent="0.25">
      <c r="A137" s="333"/>
      <c r="B137" s="335"/>
      <c r="C137" s="149" t="s">
        <v>1075</v>
      </c>
      <c r="D137" s="189" t="s">
        <v>530</v>
      </c>
    </row>
    <row r="138" spans="1:4" x14ac:dyDescent="0.25">
      <c r="A138" s="333"/>
      <c r="B138" s="335"/>
      <c r="C138" s="149" t="s">
        <v>553</v>
      </c>
      <c r="D138" s="189" t="s">
        <v>530</v>
      </c>
    </row>
    <row r="139" spans="1:4" x14ac:dyDescent="0.25">
      <c r="A139" s="333"/>
      <c r="B139" s="335"/>
      <c r="C139" s="149" t="s">
        <v>1076</v>
      </c>
      <c r="D139" s="189" t="s">
        <v>530</v>
      </c>
    </row>
    <row r="140" spans="1:4" x14ac:dyDescent="0.25">
      <c r="A140" s="333"/>
      <c r="B140" s="335"/>
      <c r="C140" s="149" t="s">
        <v>554</v>
      </c>
      <c r="D140" s="189" t="s">
        <v>530</v>
      </c>
    </row>
    <row r="141" spans="1:4" ht="14.1" customHeight="1" x14ac:dyDescent="0.25">
      <c r="A141" s="333"/>
      <c r="B141" s="335"/>
      <c r="C141" s="150" t="s">
        <v>1077</v>
      </c>
      <c r="D141" s="189" t="s">
        <v>531</v>
      </c>
    </row>
    <row r="142" spans="1:4" x14ac:dyDescent="0.25">
      <c r="A142" s="333"/>
      <c r="B142" s="335"/>
      <c r="C142" s="149" t="s">
        <v>1078</v>
      </c>
      <c r="D142" s="189" t="s">
        <v>531</v>
      </c>
    </row>
    <row r="143" spans="1:4" x14ac:dyDescent="0.25">
      <c r="A143" s="333"/>
      <c r="B143" s="335"/>
      <c r="C143" s="150" t="s">
        <v>1079</v>
      </c>
      <c r="D143" s="189" t="s">
        <v>531</v>
      </c>
    </row>
    <row r="144" spans="1:4" x14ac:dyDescent="0.25">
      <c r="A144" s="333"/>
      <c r="B144" s="335"/>
      <c r="C144" s="149" t="s">
        <v>1080</v>
      </c>
      <c r="D144" s="189" t="s">
        <v>531</v>
      </c>
    </row>
    <row r="145" spans="1:4" ht="14.25" customHeight="1" x14ac:dyDescent="0.25">
      <c r="A145" s="330" t="s">
        <v>1081</v>
      </c>
      <c r="B145" s="331"/>
      <c r="C145" s="331"/>
      <c r="D145" s="332"/>
    </row>
    <row r="146" spans="1:4" ht="14.1" customHeight="1" x14ac:dyDescent="0.25">
      <c r="A146" s="333">
        <v>24</v>
      </c>
      <c r="B146" s="334" t="s">
        <v>1295</v>
      </c>
      <c r="C146" s="149" t="s">
        <v>1082</v>
      </c>
      <c r="D146" s="189" t="s">
        <v>530</v>
      </c>
    </row>
    <row r="147" spans="1:4" x14ac:dyDescent="0.25">
      <c r="A147" s="333"/>
      <c r="B147" s="334"/>
      <c r="C147" s="149" t="s">
        <v>1083</v>
      </c>
      <c r="D147" s="189" t="s">
        <v>530</v>
      </c>
    </row>
    <row r="148" spans="1:4" x14ac:dyDescent="0.25">
      <c r="A148" s="333"/>
      <c r="B148" s="334"/>
      <c r="C148" s="149" t="s">
        <v>1084</v>
      </c>
      <c r="D148" s="189" t="s">
        <v>530</v>
      </c>
    </row>
    <row r="149" spans="1:4" x14ac:dyDescent="0.25">
      <c r="A149" s="333"/>
      <c r="B149" s="334"/>
      <c r="C149" s="149" t="s">
        <v>555</v>
      </c>
      <c r="D149" s="189" t="s">
        <v>531</v>
      </c>
    </row>
    <row r="150" spans="1:4" x14ac:dyDescent="0.25">
      <c r="A150" s="333"/>
      <c r="B150" s="334"/>
      <c r="C150" s="149" t="s">
        <v>556</v>
      </c>
      <c r="D150" s="189" t="s">
        <v>531</v>
      </c>
    </row>
    <row r="151" spans="1:4" x14ac:dyDescent="0.25">
      <c r="A151" s="333"/>
      <c r="B151" s="334"/>
      <c r="C151" s="149" t="s">
        <v>557</v>
      </c>
      <c r="D151" s="189" t="s">
        <v>530</v>
      </c>
    </row>
    <row r="152" spans="1:4" x14ac:dyDescent="0.25">
      <c r="A152" s="333"/>
      <c r="B152" s="334"/>
      <c r="C152" s="149" t="s">
        <v>1085</v>
      </c>
      <c r="D152" s="189" t="s">
        <v>530</v>
      </c>
    </row>
    <row r="153" spans="1:4" x14ac:dyDescent="0.25">
      <c r="A153" s="333"/>
      <c r="B153" s="334"/>
      <c r="C153" s="149" t="s">
        <v>1086</v>
      </c>
      <c r="D153" s="189" t="s">
        <v>530</v>
      </c>
    </row>
    <row r="154" spans="1:4" ht="14.25" customHeight="1" x14ac:dyDescent="0.25">
      <c r="A154" s="333"/>
      <c r="B154" s="334"/>
      <c r="C154" s="149" t="s">
        <v>1087</v>
      </c>
      <c r="D154" s="189" t="s">
        <v>531</v>
      </c>
    </row>
    <row r="155" spans="1:4" x14ac:dyDescent="0.25">
      <c r="A155" s="333"/>
      <c r="B155" s="334"/>
      <c r="C155" s="149" t="s">
        <v>1088</v>
      </c>
      <c r="D155" s="189" t="s">
        <v>530</v>
      </c>
    </row>
    <row r="156" spans="1:4" x14ac:dyDescent="0.25">
      <c r="A156" s="333"/>
      <c r="B156" s="334"/>
      <c r="C156" s="149" t="s">
        <v>1089</v>
      </c>
      <c r="D156" s="189" t="s">
        <v>531</v>
      </c>
    </row>
    <row r="157" spans="1:4" x14ac:dyDescent="0.25">
      <c r="A157" s="333"/>
      <c r="B157" s="334"/>
      <c r="C157" s="149" t="s">
        <v>1090</v>
      </c>
      <c r="D157" s="189" t="s">
        <v>531</v>
      </c>
    </row>
    <row r="158" spans="1:4" x14ac:dyDescent="0.25">
      <c r="A158" s="333">
        <v>25</v>
      </c>
      <c r="B158" s="335" t="s">
        <v>911</v>
      </c>
      <c r="C158" s="149" t="s">
        <v>1091</v>
      </c>
      <c r="D158" s="189" t="s">
        <v>530</v>
      </c>
    </row>
    <row r="159" spans="1:4" x14ac:dyDescent="0.25">
      <c r="A159" s="333"/>
      <c r="B159" s="335"/>
      <c r="C159" s="149" t="s">
        <v>1092</v>
      </c>
      <c r="D159" s="189" t="s">
        <v>531</v>
      </c>
    </row>
    <row r="160" spans="1:4" x14ac:dyDescent="0.25">
      <c r="A160" s="333"/>
      <c r="B160" s="335"/>
      <c r="C160" s="149" t="s">
        <v>1093</v>
      </c>
      <c r="D160" s="189" t="s">
        <v>530</v>
      </c>
    </row>
    <row r="161" spans="1:4" x14ac:dyDescent="0.25">
      <c r="A161" s="333"/>
      <c r="B161" s="335"/>
      <c r="C161" s="149" t="s">
        <v>1094</v>
      </c>
      <c r="D161" s="189" t="s">
        <v>530</v>
      </c>
    </row>
    <row r="162" spans="1:4" x14ac:dyDescent="0.25">
      <c r="A162" s="333"/>
      <c r="B162" s="335"/>
      <c r="C162" s="149" t="s">
        <v>1095</v>
      </c>
      <c r="D162" s="189" t="s">
        <v>530</v>
      </c>
    </row>
    <row r="163" spans="1:4" x14ac:dyDescent="0.25">
      <c r="A163" s="333"/>
      <c r="B163" s="335"/>
      <c r="C163" s="149" t="s">
        <v>1096</v>
      </c>
      <c r="D163" s="189" t="s">
        <v>530</v>
      </c>
    </row>
    <row r="164" spans="1:4" x14ac:dyDescent="0.25">
      <c r="A164" s="346" t="s">
        <v>98</v>
      </c>
      <c r="B164" s="347" t="s">
        <v>912</v>
      </c>
      <c r="C164" s="149" t="s">
        <v>1097</v>
      </c>
      <c r="D164" s="189" t="s">
        <v>531</v>
      </c>
    </row>
    <row r="165" spans="1:4" ht="14.55" customHeight="1" x14ac:dyDescent="0.25">
      <c r="A165" s="346"/>
      <c r="B165" s="347"/>
      <c r="C165" s="149" t="s">
        <v>1098</v>
      </c>
      <c r="D165" s="189" t="s">
        <v>531</v>
      </c>
    </row>
    <row r="166" spans="1:4" ht="14.55" customHeight="1" x14ac:dyDescent="0.25">
      <c r="A166" s="346"/>
      <c r="B166" s="347"/>
      <c r="C166" s="149" t="s">
        <v>1099</v>
      </c>
      <c r="D166" s="189" t="s">
        <v>531</v>
      </c>
    </row>
    <row r="167" spans="1:4" x14ac:dyDescent="0.25">
      <c r="A167" s="346"/>
      <c r="B167" s="347"/>
      <c r="C167" s="149" t="s">
        <v>1100</v>
      </c>
      <c r="D167" s="189" t="s">
        <v>531</v>
      </c>
    </row>
    <row r="168" spans="1:4" ht="14.55" customHeight="1" x14ac:dyDescent="0.25">
      <c r="A168" s="346"/>
      <c r="B168" s="347"/>
      <c r="C168" s="149" t="s">
        <v>1101</v>
      </c>
      <c r="D168" s="189" t="s">
        <v>530</v>
      </c>
    </row>
    <row r="169" spans="1:4" ht="13.95" customHeight="1" x14ac:dyDescent="0.25">
      <c r="A169" s="333">
        <v>27</v>
      </c>
      <c r="B169" s="335" t="s">
        <v>913</v>
      </c>
      <c r="C169" s="149" t="s">
        <v>1102</v>
      </c>
      <c r="D169" s="189" t="s">
        <v>530</v>
      </c>
    </row>
    <row r="170" spans="1:4" x14ac:dyDescent="0.25">
      <c r="A170" s="333"/>
      <c r="B170" s="335"/>
      <c r="C170" s="150" t="s">
        <v>1103</v>
      </c>
      <c r="D170" s="189" t="s">
        <v>530</v>
      </c>
    </row>
    <row r="171" spans="1:4" x14ac:dyDescent="0.25">
      <c r="A171" s="333">
        <v>28</v>
      </c>
      <c r="B171" s="335" t="s">
        <v>558</v>
      </c>
      <c r="C171" s="149" t="s">
        <v>1104</v>
      </c>
      <c r="D171" s="189" t="s">
        <v>530</v>
      </c>
    </row>
    <row r="172" spans="1:4" x14ac:dyDescent="0.25">
      <c r="A172" s="333"/>
      <c r="B172" s="335"/>
      <c r="C172" s="149" t="s">
        <v>1105</v>
      </c>
      <c r="D172" s="189" t="s">
        <v>530</v>
      </c>
    </row>
    <row r="173" spans="1:4" x14ac:dyDescent="0.25">
      <c r="A173" s="333"/>
      <c r="B173" s="335"/>
      <c r="C173" s="149" t="s">
        <v>1106</v>
      </c>
      <c r="D173" s="189" t="s">
        <v>530</v>
      </c>
    </row>
    <row r="174" spans="1:4" x14ac:dyDescent="0.25">
      <c r="A174" s="333"/>
      <c r="B174" s="335"/>
      <c r="C174" s="149" t="s">
        <v>1107</v>
      </c>
      <c r="D174" s="189" t="s">
        <v>530</v>
      </c>
    </row>
    <row r="175" spans="1:4" x14ac:dyDescent="0.25">
      <c r="A175" s="333"/>
      <c r="B175" s="335"/>
      <c r="C175" s="149" t="s">
        <v>559</v>
      </c>
      <c r="D175" s="189" t="s">
        <v>530</v>
      </c>
    </row>
    <row r="176" spans="1:4" ht="13.95" customHeight="1" x14ac:dyDescent="0.25">
      <c r="A176" s="333">
        <v>29</v>
      </c>
      <c r="B176" s="335" t="s">
        <v>914</v>
      </c>
      <c r="C176" s="149" t="s">
        <v>1108</v>
      </c>
      <c r="D176" s="189" t="s">
        <v>530</v>
      </c>
    </row>
    <row r="177" spans="1:4" x14ac:dyDescent="0.25">
      <c r="A177" s="333"/>
      <c r="B177" s="335"/>
      <c r="C177" s="149" t="s">
        <v>1109</v>
      </c>
      <c r="D177" s="189" t="s">
        <v>531</v>
      </c>
    </row>
    <row r="178" spans="1:4" x14ac:dyDescent="0.25">
      <c r="A178" s="333"/>
      <c r="B178" s="335"/>
      <c r="C178" s="150" t="s">
        <v>1110</v>
      </c>
      <c r="D178" s="189" t="s">
        <v>530</v>
      </c>
    </row>
    <row r="179" spans="1:4" x14ac:dyDescent="0.25">
      <c r="A179" s="333"/>
      <c r="B179" s="335"/>
      <c r="C179" s="149" t="s">
        <v>1111</v>
      </c>
      <c r="D179" s="189" t="s">
        <v>530</v>
      </c>
    </row>
    <row r="180" spans="1:4" x14ac:dyDescent="0.25">
      <c r="A180" s="333"/>
      <c r="B180" s="335"/>
      <c r="C180" s="149" t="s">
        <v>1112</v>
      </c>
      <c r="D180" s="189" t="s">
        <v>530</v>
      </c>
    </row>
    <row r="181" spans="1:4" x14ac:dyDescent="0.25">
      <c r="A181" s="333">
        <v>30</v>
      </c>
      <c r="B181" s="335" t="s">
        <v>915</v>
      </c>
      <c r="C181" s="149" t="s">
        <v>1113</v>
      </c>
      <c r="D181" s="189" t="s">
        <v>530</v>
      </c>
    </row>
    <row r="182" spans="1:4" x14ac:dyDescent="0.25">
      <c r="A182" s="333"/>
      <c r="B182" s="335"/>
      <c r="C182" s="149" t="s">
        <v>1114</v>
      </c>
      <c r="D182" s="189" t="s">
        <v>530</v>
      </c>
    </row>
    <row r="183" spans="1:4" x14ac:dyDescent="0.25">
      <c r="A183" s="333"/>
      <c r="B183" s="335"/>
      <c r="C183" s="149" t="s">
        <v>1115</v>
      </c>
      <c r="D183" s="189" t="s">
        <v>531</v>
      </c>
    </row>
    <row r="184" spans="1:4" x14ac:dyDescent="0.25">
      <c r="A184" s="333"/>
      <c r="B184" s="335"/>
      <c r="C184" s="149" t="s">
        <v>1116</v>
      </c>
      <c r="D184" s="189" t="s">
        <v>530</v>
      </c>
    </row>
    <row r="185" spans="1:4" ht="15.6" x14ac:dyDescent="0.25">
      <c r="A185" s="330" t="s">
        <v>1117</v>
      </c>
      <c r="B185" s="331"/>
      <c r="C185" s="331"/>
      <c r="D185" s="332"/>
    </row>
    <row r="186" spans="1:4" x14ac:dyDescent="0.25">
      <c r="A186" s="333">
        <v>31</v>
      </c>
      <c r="B186" s="348" t="s">
        <v>916</v>
      </c>
      <c r="C186" s="224" t="s">
        <v>1118</v>
      </c>
      <c r="D186" s="189" t="s">
        <v>530</v>
      </c>
    </row>
    <row r="187" spans="1:4" x14ac:dyDescent="0.25">
      <c r="A187" s="333"/>
      <c r="B187" s="348"/>
      <c r="C187" s="224" t="s">
        <v>1119</v>
      </c>
      <c r="D187" s="189" t="s">
        <v>530</v>
      </c>
    </row>
    <row r="188" spans="1:4" x14ac:dyDescent="0.25">
      <c r="A188" s="333"/>
      <c r="B188" s="348"/>
      <c r="C188" s="224" t="s">
        <v>1120</v>
      </c>
      <c r="D188" s="189" t="s">
        <v>530</v>
      </c>
    </row>
    <row r="189" spans="1:4" x14ac:dyDescent="0.25">
      <c r="A189" s="333"/>
      <c r="B189" s="348"/>
      <c r="C189" s="224" t="s">
        <v>1121</v>
      </c>
      <c r="D189" s="189" t="s">
        <v>530</v>
      </c>
    </row>
    <row r="190" spans="1:4" x14ac:dyDescent="0.25">
      <c r="A190" s="333"/>
      <c r="B190" s="348"/>
      <c r="C190" s="224" t="s">
        <v>1122</v>
      </c>
      <c r="D190" s="189" t="s">
        <v>531</v>
      </c>
    </row>
    <row r="191" spans="1:4" x14ac:dyDescent="0.25">
      <c r="A191" s="333"/>
      <c r="B191" s="348"/>
      <c r="C191" s="224" t="s">
        <v>1123</v>
      </c>
      <c r="D191" s="189" t="s">
        <v>530</v>
      </c>
    </row>
    <row r="192" spans="1:4" x14ac:dyDescent="0.25">
      <c r="A192" s="333"/>
      <c r="B192" s="348"/>
      <c r="C192" s="224" t="s">
        <v>1124</v>
      </c>
      <c r="D192" s="189" t="s">
        <v>530</v>
      </c>
    </row>
    <row r="193" spans="1:4" x14ac:dyDescent="0.25">
      <c r="A193" s="333"/>
      <c r="B193" s="348"/>
      <c r="C193" s="224" t="s">
        <v>1125</v>
      </c>
      <c r="D193" s="189" t="s">
        <v>530</v>
      </c>
    </row>
    <row r="194" spans="1:4" ht="13.5" customHeight="1" x14ac:dyDescent="0.25">
      <c r="A194" s="333">
        <v>32</v>
      </c>
      <c r="B194" s="349" t="s">
        <v>917</v>
      </c>
      <c r="C194" s="224" t="s">
        <v>1126</v>
      </c>
      <c r="D194" s="189" t="s">
        <v>530</v>
      </c>
    </row>
    <row r="195" spans="1:4" ht="26.4" x14ac:dyDescent="0.25">
      <c r="A195" s="333"/>
      <c r="B195" s="349"/>
      <c r="C195" s="224" t="s">
        <v>1127</v>
      </c>
      <c r="D195" s="155" t="s">
        <v>1296</v>
      </c>
    </row>
    <row r="196" spans="1:4" ht="29.55" customHeight="1" x14ac:dyDescent="0.25">
      <c r="A196" s="188">
        <v>33</v>
      </c>
      <c r="B196" s="220" t="s">
        <v>918</v>
      </c>
      <c r="C196" s="224" t="s">
        <v>1128</v>
      </c>
      <c r="D196" s="189" t="s">
        <v>531</v>
      </c>
    </row>
    <row r="197" spans="1:4" ht="14.55" customHeight="1" x14ac:dyDescent="0.25">
      <c r="A197" s="333">
        <v>34</v>
      </c>
      <c r="B197" s="348" t="s">
        <v>919</v>
      </c>
      <c r="C197" s="224" t="s">
        <v>1129</v>
      </c>
      <c r="D197" s="189" t="s">
        <v>560</v>
      </c>
    </row>
    <row r="198" spans="1:4" x14ac:dyDescent="0.25">
      <c r="A198" s="333"/>
      <c r="B198" s="348"/>
      <c r="C198" s="224" t="s">
        <v>1130</v>
      </c>
      <c r="D198" s="189" t="s">
        <v>560</v>
      </c>
    </row>
    <row r="199" spans="1:4" x14ac:dyDescent="0.25">
      <c r="A199" s="333"/>
      <c r="B199" s="348"/>
      <c r="C199" s="222" t="s">
        <v>1131</v>
      </c>
      <c r="D199" s="189" t="s">
        <v>560</v>
      </c>
    </row>
    <row r="200" spans="1:4" x14ac:dyDescent="0.25">
      <c r="A200" s="333"/>
      <c r="B200" s="348"/>
      <c r="C200" s="149" t="s">
        <v>1132</v>
      </c>
      <c r="D200" s="189" t="s">
        <v>531</v>
      </c>
    </row>
    <row r="201" spans="1:4" ht="14.55" customHeight="1" x14ac:dyDescent="0.25">
      <c r="A201" s="333">
        <v>35</v>
      </c>
      <c r="B201" s="349" t="s">
        <v>920</v>
      </c>
      <c r="C201" s="224" t="s">
        <v>1133</v>
      </c>
      <c r="D201" s="189" t="s">
        <v>560</v>
      </c>
    </row>
    <row r="202" spans="1:4" x14ac:dyDescent="0.25">
      <c r="A202" s="333"/>
      <c r="B202" s="349"/>
      <c r="C202" s="224" t="s">
        <v>1134</v>
      </c>
      <c r="D202" s="189" t="s">
        <v>560</v>
      </c>
    </row>
    <row r="203" spans="1:4" x14ac:dyDescent="0.25">
      <c r="A203" s="333"/>
      <c r="B203" s="349"/>
      <c r="C203" s="222" t="s">
        <v>1135</v>
      </c>
      <c r="D203" s="189" t="s">
        <v>560</v>
      </c>
    </row>
    <row r="204" spans="1:4" x14ac:dyDescent="0.25">
      <c r="A204" s="333"/>
      <c r="B204" s="349"/>
      <c r="C204" s="222" t="s">
        <v>1136</v>
      </c>
      <c r="D204" s="189" t="s">
        <v>560</v>
      </c>
    </row>
    <row r="205" spans="1:4" x14ac:dyDescent="0.25">
      <c r="A205" s="333">
        <v>36</v>
      </c>
      <c r="B205" s="349" t="s">
        <v>921</v>
      </c>
      <c r="C205" s="222" t="s">
        <v>1137</v>
      </c>
      <c r="D205" s="189" t="s">
        <v>530</v>
      </c>
    </row>
    <row r="206" spans="1:4" x14ac:dyDescent="0.25">
      <c r="A206" s="333"/>
      <c r="B206" s="349"/>
      <c r="C206" s="222" t="s">
        <v>561</v>
      </c>
      <c r="D206" s="189" t="s">
        <v>530</v>
      </c>
    </row>
    <row r="207" spans="1:4" x14ac:dyDescent="0.25">
      <c r="A207" s="333"/>
      <c r="B207" s="349"/>
      <c r="C207" s="222" t="s">
        <v>1138</v>
      </c>
      <c r="D207" s="189" t="s">
        <v>530</v>
      </c>
    </row>
    <row r="208" spans="1:4" x14ac:dyDescent="0.25">
      <c r="A208" s="333"/>
      <c r="B208" s="349"/>
      <c r="C208" s="222" t="s">
        <v>1139</v>
      </c>
      <c r="D208" s="189" t="s">
        <v>530</v>
      </c>
    </row>
    <row r="209" spans="1:4" x14ac:dyDescent="0.25">
      <c r="A209" s="333"/>
      <c r="B209" s="349"/>
      <c r="C209" s="222" t="s">
        <v>1140</v>
      </c>
      <c r="D209" s="189" t="s">
        <v>530</v>
      </c>
    </row>
    <row r="210" spans="1:4" x14ac:dyDescent="0.25">
      <c r="A210" s="333"/>
      <c r="B210" s="349"/>
      <c r="C210" s="222" t="s">
        <v>1141</v>
      </c>
      <c r="D210" s="189" t="s">
        <v>530</v>
      </c>
    </row>
    <row r="211" spans="1:4" ht="14.4" thickBot="1" x14ac:dyDescent="0.3">
      <c r="A211" s="350"/>
      <c r="B211" s="351"/>
      <c r="C211" s="225" t="s">
        <v>1142</v>
      </c>
      <c r="D211" s="189" t="s">
        <v>530</v>
      </c>
    </row>
    <row r="212" spans="1:4" ht="18" customHeight="1" x14ac:dyDescent="0.25">
      <c r="A212" s="352" t="s">
        <v>1143</v>
      </c>
      <c r="B212" s="353"/>
      <c r="C212" s="353"/>
      <c r="D212" s="354"/>
    </row>
    <row r="213" spans="1:4" x14ac:dyDescent="0.25">
      <c r="A213" s="153" t="s">
        <v>216</v>
      </c>
      <c r="B213" s="355" t="s">
        <v>562</v>
      </c>
      <c r="C213" s="154" t="s">
        <v>1144</v>
      </c>
      <c r="D213" s="189" t="s">
        <v>531</v>
      </c>
    </row>
    <row r="214" spans="1:4" x14ac:dyDescent="0.25">
      <c r="A214" s="188" t="s">
        <v>193</v>
      </c>
      <c r="B214" s="356"/>
      <c r="C214" s="151" t="s">
        <v>1145</v>
      </c>
      <c r="D214" s="189" t="s">
        <v>531</v>
      </c>
    </row>
    <row r="215" spans="1:4" ht="13.95" customHeight="1" x14ac:dyDescent="0.25">
      <c r="A215" s="188">
        <v>2</v>
      </c>
      <c r="B215" s="356" t="s">
        <v>922</v>
      </c>
      <c r="C215" s="151" t="s">
        <v>1146</v>
      </c>
      <c r="D215" s="189" t="s">
        <v>530</v>
      </c>
    </row>
    <row r="216" spans="1:4" x14ac:dyDescent="0.25">
      <c r="A216" s="188">
        <v>3</v>
      </c>
      <c r="B216" s="356"/>
      <c r="C216" s="151" t="s">
        <v>1147</v>
      </c>
      <c r="D216" s="189" t="s">
        <v>530</v>
      </c>
    </row>
    <row r="217" spans="1:4" x14ac:dyDescent="0.25">
      <c r="A217" s="188" t="s">
        <v>141</v>
      </c>
      <c r="B217" s="356" t="s">
        <v>923</v>
      </c>
      <c r="C217" s="151" t="s">
        <v>1148</v>
      </c>
      <c r="D217" s="189" t="s">
        <v>530</v>
      </c>
    </row>
    <row r="218" spans="1:4" x14ac:dyDescent="0.25">
      <c r="A218" s="188" t="s">
        <v>206</v>
      </c>
      <c r="B218" s="356"/>
      <c r="C218" s="151" t="s">
        <v>1149</v>
      </c>
      <c r="D218" s="189" t="s">
        <v>530</v>
      </c>
    </row>
    <row r="219" spans="1:4" x14ac:dyDescent="0.25">
      <c r="A219" s="188" t="s">
        <v>144</v>
      </c>
      <c r="B219" s="356" t="s">
        <v>924</v>
      </c>
      <c r="C219" s="151" t="s">
        <v>1150</v>
      </c>
      <c r="D219" s="189" t="s">
        <v>530</v>
      </c>
    </row>
    <row r="220" spans="1:4" x14ac:dyDescent="0.25">
      <c r="A220" s="188" t="s">
        <v>145</v>
      </c>
      <c r="B220" s="356"/>
      <c r="C220" s="151" t="s">
        <v>1151</v>
      </c>
      <c r="D220" s="189" t="s">
        <v>530</v>
      </c>
    </row>
    <row r="221" spans="1:4" x14ac:dyDescent="0.25">
      <c r="A221" s="188" t="s">
        <v>220</v>
      </c>
      <c r="B221" s="356" t="s">
        <v>925</v>
      </c>
      <c r="C221" s="151" t="s">
        <v>1152</v>
      </c>
      <c r="D221" s="189" t="s">
        <v>531</v>
      </c>
    </row>
    <row r="222" spans="1:4" x14ac:dyDescent="0.25">
      <c r="A222" s="188" t="s">
        <v>275</v>
      </c>
      <c r="B222" s="356"/>
      <c r="C222" s="151" t="s">
        <v>1153</v>
      </c>
      <c r="D222" s="189" t="s">
        <v>531</v>
      </c>
    </row>
    <row r="223" spans="1:4" x14ac:dyDescent="0.25">
      <c r="A223" s="188">
        <v>7</v>
      </c>
      <c r="B223" s="216" t="s">
        <v>926</v>
      </c>
      <c r="C223" s="226" t="s">
        <v>1154</v>
      </c>
      <c r="D223" s="189" t="s">
        <v>530</v>
      </c>
    </row>
    <row r="224" spans="1:4" x14ac:dyDescent="0.25">
      <c r="A224" s="188" t="s">
        <v>243</v>
      </c>
      <c r="B224" s="356" t="s">
        <v>927</v>
      </c>
      <c r="C224" s="151" t="s">
        <v>1155</v>
      </c>
      <c r="D224" s="189" t="s">
        <v>530</v>
      </c>
    </row>
    <row r="225" spans="1:4" x14ac:dyDescent="0.25">
      <c r="A225" s="188" t="s">
        <v>295</v>
      </c>
      <c r="B225" s="356"/>
      <c r="C225" s="151" t="s">
        <v>1156</v>
      </c>
      <c r="D225" s="189" t="s">
        <v>530</v>
      </c>
    </row>
    <row r="226" spans="1:4" x14ac:dyDescent="0.25">
      <c r="A226" s="188" t="s">
        <v>296</v>
      </c>
      <c r="B226" s="356"/>
      <c r="C226" s="210" t="s">
        <v>1157</v>
      </c>
      <c r="D226" s="189" t="s">
        <v>530</v>
      </c>
    </row>
    <row r="227" spans="1:4" x14ac:dyDescent="0.25">
      <c r="A227" s="188">
        <v>10</v>
      </c>
      <c r="B227" s="216" t="s">
        <v>928</v>
      </c>
      <c r="C227" s="151" t="s">
        <v>1158</v>
      </c>
      <c r="D227" s="155" t="s">
        <v>560</v>
      </c>
    </row>
    <row r="228" spans="1:4" x14ac:dyDescent="0.25">
      <c r="A228" s="188" t="s">
        <v>208</v>
      </c>
      <c r="B228" s="216" t="s">
        <v>929</v>
      </c>
      <c r="C228" s="151" t="s">
        <v>1159</v>
      </c>
      <c r="D228" s="189" t="s">
        <v>531</v>
      </c>
    </row>
    <row r="229" spans="1:4" x14ac:dyDescent="0.25">
      <c r="A229" s="188" t="s">
        <v>146</v>
      </c>
      <c r="B229" s="356" t="s">
        <v>563</v>
      </c>
      <c r="C229" s="151" t="s">
        <v>1160</v>
      </c>
      <c r="D229" s="189" t="s">
        <v>531</v>
      </c>
    </row>
    <row r="230" spans="1:4" x14ac:dyDescent="0.25">
      <c r="A230" s="188" t="s">
        <v>147</v>
      </c>
      <c r="B230" s="356"/>
      <c r="C230" s="151" t="s">
        <v>1161</v>
      </c>
      <c r="D230" s="189" t="s">
        <v>531</v>
      </c>
    </row>
    <row r="231" spans="1:4" x14ac:dyDescent="0.25">
      <c r="A231" s="188" t="s">
        <v>156</v>
      </c>
      <c r="B231" s="356"/>
      <c r="C231" s="151" t="s">
        <v>1162</v>
      </c>
      <c r="D231" s="189" t="s">
        <v>531</v>
      </c>
    </row>
    <row r="232" spans="1:4" x14ac:dyDescent="0.25">
      <c r="A232" s="188" t="s">
        <v>148</v>
      </c>
      <c r="B232" s="356"/>
      <c r="C232" s="151" t="s">
        <v>1163</v>
      </c>
      <c r="D232" s="189" t="s">
        <v>530</v>
      </c>
    </row>
    <row r="233" spans="1:4" ht="26.4" x14ac:dyDescent="0.25">
      <c r="A233" s="188">
        <v>13</v>
      </c>
      <c r="B233" s="216" t="s">
        <v>930</v>
      </c>
      <c r="C233" s="226" t="s">
        <v>1164</v>
      </c>
      <c r="D233" s="189" t="s">
        <v>530</v>
      </c>
    </row>
    <row r="234" spans="1:4" x14ac:dyDescent="0.25">
      <c r="A234" s="188">
        <v>14</v>
      </c>
      <c r="B234" s="216" t="s">
        <v>931</v>
      </c>
      <c r="C234" s="151" t="s">
        <v>1165</v>
      </c>
      <c r="D234" s="189" t="s">
        <v>530</v>
      </c>
    </row>
    <row r="235" spans="1:4" x14ac:dyDescent="0.25">
      <c r="A235" s="188" t="s">
        <v>222</v>
      </c>
      <c r="B235" s="356" t="s">
        <v>932</v>
      </c>
      <c r="C235" s="151" t="s">
        <v>1166</v>
      </c>
      <c r="D235" s="189" t="s">
        <v>530</v>
      </c>
    </row>
    <row r="236" spans="1:4" x14ac:dyDescent="0.25">
      <c r="A236" s="188" t="s">
        <v>163</v>
      </c>
      <c r="B236" s="356"/>
      <c r="C236" s="151" t="s">
        <v>1167</v>
      </c>
      <c r="D236" s="189" t="s">
        <v>530</v>
      </c>
    </row>
    <row r="237" spans="1:4" x14ac:dyDescent="0.25">
      <c r="A237" s="188" t="s">
        <v>223</v>
      </c>
      <c r="B237" s="356"/>
      <c r="C237" s="151" t="s">
        <v>1168</v>
      </c>
      <c r="D237" s="189" t="s">
        <v>530</v>
      </c>
    </row>
    <row r="238" spans="1:4" x14ac:dyDescent="0.25">
      <c r="A238" s="188" t="s">
        <v>236</v>
      </c>
      <c r="B238" s="356"/>
      <c r="C238" s="151" t="s">
        <v>1169</v>
      </c>
      <c r="D238" s="189" t="s">
        <v>530</v>
      </c>
    </row>
    <row r="239" spans="1:4" x14ac:dyDescent="0.25">
      <c r="A239" s="188" t="s">
        <v>237</v>
      </c>
      <c r="B239" s="356"/>
      <c r="C239" s="151" t="s">
        <v>1170</v>
      </c>
      <c r="D239" s="189" t="s">
        <v>530</v>
      </c>
    </row>
    <row r="240" spans="1:4" x14ac:dyDescent="0.25">
      <c r="A240" s="188" t="s">
        <v>238</v>
      </c>
      <c r="B240" s="356"/>
      <c r="C240" s="151" t="s">
        <v>1171</v>
      </c>
      <c r="D240" s="189" t="s">
        <v>530</v>
      </c>
    </row>
    <row r="241" spans="1:4" x14ac:dyDescent="0.25">
      <c r="A241" s="188" t="s">
        <v>297</v>
      </c>
      <c r="B241" s="356"/>
      <c r="C241" s="151" t="s">
        <v>1172</v>
      </c>
      <c r="D241" s="189" t="s">
        <v>530</v>
      </c>
    </row>
    <row r="242" spans="1:4" x14ac:dyDescent="0.25">
      <c r="A242" s="188" t="s">
        <v>298</v>
      </c>
      <c r="B242" s="356"/>
      <c r="C242" s="151" t="s">
        <v>1173</v>
      </c>
      <c r="D242" s="189" t="s">
        <v>530</v>
      </c>
    </row>
    <row r="243" spans="1:4" x14ac:dyDescent="0.25">
      <c r="A243" s="188" t="s">
        <v>187</v>
      </c>
      <c r="B243" s="356" t="s">
        <v>933</v>
      </c>
      <c r="C243" s="151" t="s">
        <v>1174</v>
      </c>
      <c r="D243" s="189" t="s">
        <v>530</v>
      </c>
    </row>
    <row r="244" spans="1:4" x14ac:dyDescent="0.25">
      <c r="A244" s="188" t="s">
        <v>244</v>
      </c>
      <c r="B244" s="356"/>
      <c r="C244" s="151" t="s">
        <v>1175</v>
      </c>
      <c r="D244" s="189" t="s">
        <v>530</v>
      </c>
    </row>
    <row r="245" spans="1:4" x14ac:dyDescent="0.25">
      <c r="A245" s="188">
        <v>19</v>
      </c>
      <c r="B245" s="221" t="s">
        <v>934</v>
      </c>
      <c r="C245" s="151" t="s">
        <v>1176</v>
      </c>
      <c r="D245" s="189" t="s">
        <v>530</v>
      </c>
    </row>
    <row r="246" spans="1:4" x14ac:dyDescent="0.25">
      <c r="A246" s="188" t="s">
        <v>168</v>
      </c>
      <c r="B246" s="222" t="s">
        <v>935</v>
      </c>
      <c r="C246" s="226" t="s">
        <v>1177</v>
      </c>
      <c r="D246" s="189" t="s">
        <v>530</v>
      </c>
    </row>
    <row r="247" spans="1:4" x14ac:dyDescent="0.25">
      <c r="A247" s="188" t="s">
        <v>245</v>
      </c>
      <c r="B247" s="222" t="s">
        <v>936</v>
      </c>
      <c r="C247" s="151" t="s">
        <v>1178</v>
      </c>
      <c r="D247" s="189" t="s">
        <v>530</v>
      </c>
    </row>
    <row r="248" spans="1:4" x14ac:dyDescent="0.25">
      <c r="A248" s="188" t="s">
        <v>299</v>
      </c>
      <c r="B248" s="356" t="s">
        <v>937</v>
      </c>
      <c r="C248" s="151" t="s">
        <v>1179</v>
      </c>
      <c r="D248" s="189" t="s">
        <v>530</v>
      </c>
    </row>
    <row r="249" spans="1:4" x14ac:dyDescent="0.25">
      <c r="A249" s="188" t="s">
        <v>164</v>
      </c>
      <c r="B249" s="356"/>
      <c r="C249" s="151" t="s">
        <v>1180</v>
      </c>
      <c r="D249" s="189" t="s">
        <v>530</v>
      </c>
    </row>
    <row r="250" spans="1:4" x14ac:dyDescent="0.25">
      <c r="A250" s="188" t="s">
        <v>165</v>
      </c>
      <c r="B250" s="356"/>
      <c r="C250" s="151" t="s">
        <v>1181</v>
      </c>
      <c r="D250" s="189" t="s">
        <v>530</v>
      </c>
    </row>
    <row r="251" spans="1:4" x14ac:dyDescent="0.25">
      <c r="A251" s="188" t="s">
        <v>166</v>
      </c>
      <c r="B251" s="356"/>
      <c r="C251" s="151" t="s">
        <v>1182</v>
      </c>
      <c r="D251" s="189" t="s">
        <v>530</v>
      </c>
    </row>
    <row r="252" spans="1:4" x14ac:dyDescent="0.25">
      <c r="A252" s="188" t="s">
        <v>167</v>
      </c>
      <c r="B252" s="356"/>
      <c r="C252" s="151" t="s">
        <v>1183</v>
      </c>
      <c r="D252" s="189" t="s">
        <v>530</v>
      </c>
    </row>
    <row r="253" spans="1:4" x14ac:dyDescent="0.25">
      <c r="A253" s="188" t="s">
        <v>169</v>
      </c>
      <c r="B253" s="216" t="s">
        <v>938</v>
      </c>
      <c r="C253" s="151" t="s">
        <v>1184</v>
      </c>
      <c r="D253" s="189" t="s">
        <v>530</v>
      </c>
    </row>
    <row r="254" spans="1:4" x14ac:dyDescent="0.25">
      <c r="A254" s="188" t="s">
        <v>246</v>
      </c>
      <c r="B254" s="356" t="s">
        <v>939</v>
      </c>
      <c r="C254" s="151" t="s">
        <v>1185</v>
      </c>
      <c r="D254" s="189" t="s">
        <v>530</v>
      </c>
    </row>
    <row r="255" spans="1:4" x14ac:dyDescent="0.25">
      <c r="A255" s="188" t="s">
        <v>300</v>
      </c>
      <c r="B255" s="356"/>
      <c r="C255" s="151" t="s">
        <v>1186</v>
      </c>
      <c r="D255" s="189" t="s">
        <v>530</v>
      </c>
    </row>
    <row r="256" spans="1:4" x14ac:dyDescent="0.25">
      <c r="A256" s="188" t="s">
        <v>301</v>
      </c>
      <c r="B256" s="356"/>
      <c r="C256" s="151" t="s">
        <v>1187</v>
      </c>
      <c r="D256" s="189" t="s">
        <v>530</v>
      </c>
    </row>
    <row r="257" spans="1:4" x14ac:dyDescent="0.25">
      <c r="A257" s="188" t="s">
        <v>160</v>
      </c>
      <c r="B257" s="216" t="s">
        <v>940</v>
      </c>
      <c r="C257" s="151" t="s">
        <v>1188</v>
      </c>
      <c r="D257" s="189" t="s">
        <v>530</v>
      </c>
    </row>
    <row r="258" spans="1:4" ht="26.4" x14ac:dyDescent="0.25">
      <c r="A258" s="188" t="s">
        <v>176</v>
      </c>
      <c r="B258" s="216" t="s">
        <v>941</v>
      </c>
      <c r="C258" s="226" t="s">
        <v>1189</v>
      </c>
      <c r="D258" s="189" t="s">
        <v>530</v>
      </c>
    </row>
    <row r="259" spans="1:4" x14ac:dyDescent="0.25">
      <c r="A259" s="188" t="s">
        <v>302</v>
      </c>
      <c r="B259" s="356" t="s">
        <v>942</v>
      </c>
      <c r="C259" s="151" t="s">
        <v>1190</v>
      </c>
      <c r="D259" s="189" t="s">
        <v>530</v>
      </c>
    </row>
    <row r="260" spans="1:4" x14ac:dyDescent="0.25">
      <c r="A260" s="188" t="s">
        <v>303</v>
      </c>
      <c r="B260" s="356"/>
      <c r="C260" s="151" t="s">
        <v>1191</v>
      </c>
      <c r="D260" s="189" t="s">
        <v>530</v>
      </c>
    </row>
    <row r="261" spans="1:4" x14ac:dyDescent="0.25">
      <c r="A261" s="188" t="s">
        <v>304</v>
      </c>
      <c r="B261" s="356"/>
      <c r="C261" s="151" t="s">
        <v>1192</v>
      </c>
      <c r="D261" s="189" t="s">
        <v>530</v>
      </c>
    </row>
    <row r="262" spans="1:4" x14ac:dyDescent="0.25">
      <c r="A262" s="188" t="s">
        <v>305</v>
      </c>
      <c r="B262" s="356"/>
      <c r="C262" s="151" t="s">
        <v>1193</v>
      </c>
      <c r="D262" s="189" t="s">
        <v>530</v>
      </c>
    </row>
    <row r="263" spans="1:4" x14ac:dyDescent="0.25">
      <c r="A263" s="188" t="s">
        <v>306</v>
      </c>
      <c r="B263" s="356" t="s">
        <v>943</v>
      </c>
      <c r="C263" s="151" t="s">
        <v>1194</v>
      </c>
      <c r="D263" s="189" t="s">
        <v>530</v>
      </c>
    </row>
    <row r="264" spans="1:4" x14ac:dyDescent="0.25">
      <c r="A264" s="188" t="s">
        <v>307</v>
      </c>
      <c r="B264" s="356"/>
      <c r="C264" s="151" t="s">
        <v>1195</v>
      </c>
      <c r="D264" s="189" t="s">
        <v>530</v>
      </c>
    </row>
    <row r="265" spans="1:4" x14ac:dyDescent="0.25">
      <c r="A265" s="188" t="s">
        <v>308</v>
      </c>
      <c r="B265" s="356"/>
      <c r="C265" s="151" t="s">
        <v>1196</v>
      </c>
      <c r="D265" s="189" t="s">
        <v>530</v>
      </c>
    </row>
    <row r="266" spans="1:4" x14ac:dyDescent="0.25">
      <c r="A266" s="188" t="s">
        <v>309</v>
      </c>
      <c r="B266" s="356"/>
      <c r="C266" s="151" t="s">
        <v>1197</v>
      </c>
      <c r="D266" s="189" t="s">
        <v>530</v>
      </c>
    </row>
    <row r="267" spans="1:4" x14ac:dyDescent="0.25">
      <c r="A267" s="188" t="s">
        <v>209</v>
      </c>
      <c r="B267" s="356" t="s">
        <v>944</v>
      </c>
      <c r="C267" s="151" t="s">
        <v>1198</v>
      </c>
      <c r="D267" s="189" t="s">
        <v>531</v>
      </c>
    </row>
    <row r="268" spans="1:4" x14ac:dyDescent="0.25">
      <c r="A268" s="188" t="s">
        <v>184</v>
      </c>
      <c r="B268" s="356"/>
      <c r="C268" s="151" t="s">
        <v>1199</v>
      </c>
      <c r="D268" s="189" t="s">
        <v>530</v>
      </c>
    </row>
    <row r="269" spans="1:4" x14ac:dyDescent="0.25">
      <c r="A269" s="188" t="s">
        <v>310</v>
      </c>
      <c r="B269" s="356"/>
      <c r="C269" s="151" t="s">
        <v>1200</v>
      </c>
      <c r="D269" s="189" t="s">
        <v>530</v>
      </c>
    </row>
    <row r="270" spans="1:4" x14ac:dyDescent="0.25">
      <c r="A270" s="188" t="s">
        <v>311</v>
      </c>
      <c r="B270" s="356"/>
      <c r="C270" s="151" t="s">
        <v>1201</v>
      </c>
      <c r="D270" s="189" t="s">
        <v>530</v>
      </c>
    </row>
    <row r="271" spans="1:4" x14ac:dyDescent="0.25">
      <c r="A271" s="188" t="s">
        <v>276</v>
      </c>
      <c r="B271" s="356" t="s">
        <v>945</v>
      </c>
      <c r="C271" s="151" t="s">
        <v>1202</v>
      </c>
      <c r="D271" s="189" t="s">
        <v>531</v>
      </c>
    </row>
    <row r="272" spans="1:4" x14ac:dyDescent="0.25">
      <c r="A272" s="188" t="s">
        <v>312</v>
      </c>
      <c r="B272" s="356"/>
      <c r="C272" s="151" t="s">
        <v>1203</v>
      </c>
      <c r="D272" s="189" t="s">
        <v>530</v>
      </c>
    </row>
    <row r="273" spans="1:4" x14ac:dyDescent="0.25">
      <c r="A273" s="188" t="s">
        <v>313</v>
      </c>
      <c r="B273" s="356"/>
      <c r="C273" s="151" t="s">
        <v>1204</v>
      </c>
      <c r="D273" s="189" t="s">
        <v>530</v>
      </c>
    </row>
    <row r="274" spans="1:4" x14ac:dyDescent="0.25">
      <c r="A274" s="188" t="s">
        <v>314</v>
      </c>
      <c r="B274" s="356"/>
      <c r="C274" s="151" t="s">
        <v>1205</v>
      </c>
      <c r="D274" s="189" t="s">
        <v>530</v>
      </c>
    </row>
    <row r="275" spans="1:4" x14ac:dyDescent="0.25">
      <c r="A275" s="188" t="s">
        <v>315</v>
      </c>
      <c r="B275" s="356"/>
      <c r="C275" s="151" t="s">
        <v>1206</v>
      </c>
      <c r="D275" s="189" t="s">
        <v>530</v>
      </c>
    </row>
    <row r="276" spans="1:4" x14ac:dyDescent="0.25">
      <c r="A276" s="188" t="s">
        <v>316</v>
      </c>
      <c r="B276" s="356"/>
      <c r="C276" s="151" t="s">
        <v>1207</v>
      </c>
      <c r="D276" s="189" t="s">
        <v>530</v>
      </c>
    </row>
    <row r="277" spans="1:4" x14ac:dyDescent="0.25">
      <c r="A277" s="188" t="s">
        <v>317</v>
      </c>
      <c r="B277" s="356"/>
      <c r="C277" s="151" t="s">
        <v>1208</v>
      </c>
      <c r="D277" s="189" t="s">
        <v>530</v>
      </c>
    </row>
    <row r="278" spans="1:4" x14ac:dyDescent="0.25">
      <c r="A278" s="188" t="s">
        <v>318</v>
      </c>
      <c r="B278" s="356"/>
      <c r="C278" s="151" t="s">
        <v>1209</v>
      </c>
      <c r="D278" s="189" t="s">
        <v>530</v>
      </c>
    </row>
    <row r="279" spans="1:4" x14ac:dyDescent="0.25">
      <c r="A279" s="188" t="s">
        <v>319</v>
      </c>
      <c r="B279" s="356"/>
      <c r="C279" s="151" t="s">
        <v>1210</v>
      </c>
      <c r="D279" s="189" t="s">
        <v>530</v>
      </c>
    </row>
    <row r="280" spans="1:4" x14ac:dyDescent="0.25">
      <c r="A280" s="188" t="s">
        <v>320</v>
      </c>
      <c r="B280" s="356"/>
      <c r="C280" s="151" t="s">
        <v>1211</v>
      </c>
      <c r="D280" s="189" t="s">
        <v>530</v>
      </c>
    </row>
    <row r="281" spans="1:4" x14ac:dyDescent="0.25">
      <c r="A281" s="188" t="s">
        <v>321</v>
      </c>
      <c r="B281" s="356"/>
      <c r="C281" s="151" t="s">
        <v>1212</v>
      </c>
      <c r="D281" s="189" t="s">
        <v>530</v>
      </c>
    </row>
    <row r="282" spans="1:4" x14ac:dyDescent="0.25">
      <c r="A282" s="188" t="s">
        <v>322</v>
      </c>
      <c r="B282" s="356"/>
      <c r="C282" s="151" t="s">
        <v>1213</v>
      </c>
      <c r="D282" s="189" t="s">
        <v>530</v>
      </c>
    </row>
    <row r="283" spans="1:4" x14ac:dyDescent="0.25">
      <c r="A283" s="188" t="s">
        <v>323</v>
      </c>
      <c r="B283" s="356" t="s">
        <v>946</v>
      </c>
      <c r="C283" s="151" t="s">
        <v>1214</v>
      </c>
      <c r="D283" s="189" t="s">
        <v>530</v>
      </c>
    </row>
    <row r="284" spans="1:4" x14ac:dyDescent="0.25">
      <c r="A284" s="188" t="s">
        <v>324</v>
      </c>
      <c r="B284" s="356"/>
      <c r="C284" s="151" t="s">
        <v>1215</v>
      </c>
      <c r="D284" s="189" t="s">
        <v>530</v>
      </c>
    </row>
    <row r="285" spans="1:4" x14ac:dyDescent="0.25">
      <c r="A285" s="188" t="s">
        <v>325</v>
      </c>
      <c r="B285" s="356"/>
      <c r="C285" s="151" t="s">
        <v>1216</v>
      </c>
      <c r="D285" s="189" t="s">
        <v>530</v>
      </c>
    </row>
    <row r="286" spans="1:4" x14ac:dyDescent="0.25">
      <c r="A286" s="188" t="s">
        <v>233</v>
      </c>
      <c r="B286" s="356" t="s">
        <v>564</v>
      </c>
      <c r="C286" s="151" t="s">
        <v>1217</v>
      </c>
      <c r="D286" s="189" t="s">
        <v>530</v>
      </c>
    </row>
    <row r="287" spans="1:4" x14ac:dyDescent="0.25">
      <c r="A287" s="188" t="s">
        <v>234</v>
      </c>
      <c r="B287" s="356"/>
      <c r="C287" s="151" t="s">
        <v>1218</v>
      </c>
      <c r="D287" s="189" t="s">
        <v>530</v>
      </c>
    </row>
    <row r="288" spans="1:4" x14ac:dyDescent="0.25">
      <c r="A288" s="188" t="s">
        <v>183</v>
      </c>
      <c r="B288" s="356"/>
      <c r="C288" s="151" t="s">
        <v>1219</v>
      </c>
      <c r="D288" s="189" t="s">
        <v>530</v>
      </c>
    </row>
    <row r="289" spans="1:4" x14ac:dyDescent="0.25">
      <c r="A289" s="188" t="s">
        <v>279</v>
      </c>
      <c r="B289" s="356" t="s">
        <v>467</v>
      </c>
      <c r="C289" s="151" t="s">
        <v>1220</v>
      </c>
      <c r="D289" s="189" t="s">
        <v>531</v>
      </c>
    </row>
    <row r="290" spans="1:4" x14ac:dyDescent="0.25">
      <c r="A290" s="188" t="s">
        <v>239</v>
      </c>
      <c r="B290" s="356"/>
      <c r="C290" s="151" t="s">
        <v>1221</v>
      </c>
      <c r="D290" s="189" t="s">
        <v>530</v>
      </c>
    </row>
    <row r="291" spans="1:4" x14ac:dyDescent="0.25">
      <c r="A291" s="188" t="s">
        <v>240</v>
      </c>
      <c r="B291" s="356"/>
      <c r="C291" s="151" t="s">
        <v>1222</v>
      </c>
      <c r="D291" s="189" t="s">
        <v>530</v>
      </c>
    </row>
    <row r="292" spans="1:4" x14ac:dyDescent="0.25">
      <c r="A292" s="188" t="s">
        <v>277</v>
      </c>
      <c r="B292" s="356" t="s">
        <v>565</v>
      </c>
      <c r="C292" s="151" t="s">
        <v>1223</v>
      </c>
      <c r="D292" s="189" t="s">
        <v>531</v>
      </c>
    </row>
    <row r="293" spans="1:4" x14ac:dyDescent="0.25">
      <c r="A293" s="188" t="s">
        <v>326</v>
      </c>
      <c r="B293" s="356"/>
      <c r="C293" s="151" t="s">
        <v>1224</v>
      </c>
      <c r="D293" s="189" t="s">
        <v>530</v>
      </c>
    </row>
    <row r="294" spans="1:4" x14ac:dyDescent="0.25">
      <c r="A294" s="188" t="s">
        <v>327</v>
      </c>
      <c r="B294" s="356"/>
      <c r="C294" s="151" t="s">
        <v>1225</v>
      </c>
      <c r="D294" s="189" t="s">
        <v>530</v>
      </c>
    </row>
    <row r="295" spans="1:4" x14ac:dyDescent="0.25">
      <c r="A295" s="188" t="s">
        <v>328</v>
      </c>
      <c r="B295" s="356"/>
      <c r="C295" s="151" t="s">
        <v>1226</v>
      </c>
      <c r="D295" s="189" t="s">
        <v>530</v>
      </c>
    </row>
    <row r="296" spans="1:4" x14ac:dyDescent="0.25">
      <c r="A296" s="188" t="s">
        <v>329</v>
      </c>
      <c r="B296" s="356"/>
      <c r="C296" s="151" t="s">
        <v>1227</v>
      </c>
      <c r="D296" s="189" t="s">
        <v>530</v>
      </c>
    </row>
    <row r="297" spans="1:4" x14ac:dyDescent="0.25">
      <c r="A297" s="188" t="s">
        <v>330</v>
      </c>
      <c r="B297" s="356"/>
      <c r="C297" s="151" t="s">
        <v>1228</v>
      </c>
      <c r="D297" s="189" t="s">
        <v>530</v>
      </c>
    </row>
    <row r="298" spans="1:4" x14ac:dyDescent="0.25">
      <c r="A298" s="188" t="s">
        <v>331</v>
      </c>
      <c r="B298" s="356"/>
      <c r="C298" s="151" t="s">
        <v>1229</v>
      </c>
      <c r="D298" s="189" t="s">
        <v>530</v>
      </c>
    </row>
    <row r="299" spans="1:4" x14ac:dyDescent="0.25">
      <c r="A299" s="188" t="s">
        <v>332</v>
      </c>
      <c r="B299" s="356"/>
      <c r="C299" s="151" t="s">
        <v>1230</v>
      </c>
      <c r="D299" s="189" t="s">
        <v>530</v>
      </c>
    </row>
    <row r="300" spans="1:4" x14ac:dyDescent="0.25">
      <c r="A300" s="188" t="s">
        <v>333</v>
      </c>
      <c r="B300" s="356" t="s">
        <v>566</v>
      </c>
      <c r="C300" s="151" t="s">
        <v>1231</v>
      </c>
      <c r="D300" s="189" t="s">
        <v>531</v>
      </c>
    </row>
    <row r="301" spans="1:4" x14ac:dyDescent="0.25">
      <c r="A301" s="188" t="s">
        <v>334</v>
      </c>
      <c r="B301" s="356"/>
      <c r="C301" s="151" t="s">
        <v>1232</v>
      </c>
      <c r="D301" s="155" t="s">
        <v>560</v>
      </c>
    </row>
    <row r="302" spans="1:4" x14ac:dyDescent="0.25">
      <c r="A302" s="188">
        <v>40</v>
      </c>
      <c r="B302" s="356" t="s">
        <v>947</v>
      </c>
      <c r="C302" s="151" t="s">
        <v>1233</v>
      </c>
      <c r="D302" s="189" t="s">
        <v>531</v>
      </c>
    </row>
    <row r="303" spans="1:4" x14ac:dyDescent="0.25">
      <c r="A303" s="188" t="s">
        <v>269</v>
      </c>
      <c r="B303" s="356"/>
      <c r="C303" s="151" t="s">
        <v>1234</v>
      </c>
      <c r="D303" s="189" t="s">
        <v>531</v>
      </c>
    </row>
    <row r="304" spans="1:4" x14ac:dyDescent="0.25">
      <c r="A304" s="188" t="s">
        <v>335</v>
      </c>
      <c r="B304" s="356"/>
      <c r="C304" s="151" t="s">
        <v>1235</v>
      </c>
      <c r="D304" s="189" t="s">
        <v>530</v>
      </c>
    </row>
    <row r="305" spans="1:4" x14ac:dyDescent="0.25">
      <c r="A305" s="188" t="s">
        <v>270</v>
      </c>
      <c r="B305" s="356"/>
      <c r="C305" s="151" t="s">
        <v>1236</v>
      </c>
      <c r="D305" s="189" t="s">
        <v>530</v>
      </c>
    </row>
    <row r="306" spans="1:4" x14ac:dyDescent="0.25">
      <c r="A306" s="188" t="s">
        <v>278</v>
      </c>
      <c r="B306" s="356" t="s">
        <v>948</v>
      </c>
      <c r="C306" s="151" t="s">
        <v>1237</v>
      </c>
      <c r="D306" s="189" t="s">
        <v>531</v>
      </c>
    </row>
    <row r="307" spans="1:4" x14ac:dyDescent="0.25">
      <c r="A307" s="188" t="s">
        <v>336</v>
      </c>
      <c r="B307" s="356"/>
      <c r="C307" s="151" t="s">
        <v>1238</v>
      </c>
      <c r="D307" s="189" t="s">
        <v>530</v>
      </c>
    </row>
    <row r="308" spans="1:4" x14ac:dyDescent="0.25">
      <c r="A308" s="188" t="s">
        <v>337</v>
      </c>
      <c r="B308" s="356"/>
      <c r="C308" s="151" t="s">
        <v>1239</v>
      </c>
      <c r="D308" s="189" t="s">
        <v>530</v>
      </c>
    </row>
    <row r="309" spans="1:4" x14ac:dyDescent="0.25">
      <c r="A309" s="188" t="s">
        <v>151</v>
      </c>
      <c r="B309" s="356"/>
      <c r="C309" s="151" t="s">
        <v>1240</v>
      </c>
      <c r="D309" s="189" t="s">
        <v>530</v>
      </c>
    </row>
    <row r="310" spans="1:4" x14ac:dyDescent="0.25">
      <c r="A310" s="188" t="s">
        <v>278</v>
      </c>
      <c r="B310" s="356"/>
      <c r="C310" s="151" t="s">
        <v>1241</v>
      </c>
      <c r="D310" s="189" t="s">
        <v>530</v>
      </c>
    </row>
    <row r="311" spans="1:4" x14ac:dyDescent="0.25">
      <c r="A311" s="188">
        <v>43</v>
      </c>
      <c r="B311" s="356" t="s">
        <v>949</v>
      </c>
      <c r="C311" s="151" t="s">
        <v>1242</v>
      </c>
      <c r="D311" s="189" t="s">
        <v>530</v>
      </c>
    </row>
    <row r="312" spans="1:4" x14ac:dyDescent="0.25">
      <c r="A312" s="188">
        <v>44</v>
      </c>
      <c r="B312" s="356"/>
      <c r="C312" s="151" t="s">
        <v>1243</v>
      </c>
      <c r="D312" s="189" t="s">
        <v>530</v>
      </c>
    </row>
    <row r="313" spans="1:4" x14ac:dyDescent="0.25">
      <c r="A313" s="188" t="s">
        <v>338</v>
      </c>
      <c r="B313" s="356" t="s">
        <v>567</v>
      </c>
      <c r="C313" s="151" t="s">
        <v>1244</v>
      </c>
      <c r="D313" s="189" t="s">
        <v>530</v>
      </c>
    </row>
    <row r="314" spans="1:4" x14ac:dyDescent="0.25">
      <c r="A314" s="188" t="s">
        <v>339</v>
      </c>
      <c r="B314" s="356"/>
      <c r="C314" s="151" t="s">
        <v>1245</v>
      </c>
      <c r="D314" s="189" t="s">
        <v>530</v>
      </c>
    </row>
    <row r="315" spans="1:4" x14ac:dyDescent="0.25">
      <c r="A315" s="188" t="s">
        <v>340</v>
      </c>
      <c r="B315" s="356"/>
      <c r="C315" s="151" t="s">
        <v>1246</v>
      </c>
      <c r="D315" s="189" t="s">
        <v>530</v>
      </c>
    </row>
    <row r="316" spans="1:4" x14ac:dyDescent="0.25">
      <c r="A316" s="188" t="s">
        <v>341</v>
      </c>
      <c r="B316" s="356"/>
      <c r="C316" s="151" t="s">
        <v>1247</v>
      </c>
      <c r="D316" s="189" t="s">
        <v>530</v>
      </c>
    </row>
    <row r="317" spans="1:4" x14ac:dyDescent="0.25">
      <c r="A317" s="188" t="s">
        <v>342</v>
      </c>
      <c r="B317" s="356"/>
      <c r="C317" s="151" t="s">
        <v>1248</v>
      </c>
      <c r="D317" s="189" t="s">
        <v>530</v>
      </c>
    </row>
    <row r="318" spans="1:4" x14ac:dyDescent="0.25">
      <c r="A318" s="188" t="s">
        <v>343</v>
      </c>
      <c r="B318" s="356"/>
      <c r="C318" s="151" t="s">
        <v>1249</v>
      </c>
      <c r="D318" s="189" t="s">
        <v>530</v>
      </c>
    </row>
    <row r="319" spans="1:4" x14ac:dyDescent="0.25">
      <c r="A319" s="188" t="s">
        <v>344</v>
      </c>
      <c r="B319" s="356"/>
      <c r="C319" s="151" t="s">
        <v>1250</v>
      </c>
      <c r="D319" s="189" t="s">
        <v>530</v>
      </c>
    </row>
    <row r="320" spans="1:4" x14ac:dyDescent="0.25">
      <c r="A320" s="188" t="s">
        <v>345</v>
      </c>
      <c r="B320" s="356" t="s">
        <v>950</v>
      </c>
      <c r="C320" s="151" t="s">
        <v>1251</v>
      </c>
      <c r="D320" s="189" t="s">
        <v>530</v>
      </c>
    </row>
    <row r="321" spans="1:4" x14ac:dyDescent="0.25">
      <c r="A321" s="188" t="s">
        <v>346</v>
      </c>
      <c r="B321" s="356"/>
      <c r="C321" s="151" t="s">
        <v>1252</v>
      </c>
      <c r="D321" s="189" t="s">
        <v>530</v>
      </c>
    </row>
    <row r="322" spans="1:4" x14ac:dyDescent="0.25">
      <c r="A322" s="188" t="s">
        <v>347</v>
      </c>
      <c r="B322" s="356"/>
      <c r="C322" s="151" t="s">
        <v>1253</v>
      </c>
      <c r="D322" s="189" t="s">
        <v>530</v>
      </c>
    </row>
    <row r="323" spans="1:4" x14ac:dyDescent="0.25">
      <c r="A323" s="188" t="s">
        <v>348</v>
      </c>
      <c r="B323" s="356"/>
      <c r="C323" s="151" t="s">
        <v>1254</v>
      </c>
      <c r="D323" s="189" t="s">
        <v>530</v>
      </c>
    </row>
    <row r="324" spans="1:4" x14ac:dyDescent="0.25">
      <c r="A324" s="188" t="s">
        <v>349</v>
      </c>
      <c r="B324" s="356"/>
      <c r="C324" s="151" t="s">
        <v>1255</v>
      </c>
      <c r="D324" s="189" t="s">
        <v>530</v>
      </c>
    </row>
    <row r="325" spans="1:4" x14ac:dyDescent="0.25">
      <c r="A325" s="188" t="s">
        <v>350</v>
      </c>
      <c r="B325" s="356"/>
      <c r="C325" s="151" t="s">
        <v>1256</v>
      </c>
      <c r="D325" s="189" t="s">
        <v>530</v>
      </c>
    </row>
    <row r="326" spans="1:4" x14ac:dyDescent="0.25">
      <c r="A326" s="188" t="s">
        <v>351</v>
      </c>
      <c r="B326" s="356"/>
      <c r="C326" s="151" t="s">
        <v>1257</v>
      </c>
      <c r="D326" s="189" t="s">
        <v>531</v>
      </c>
    </row>
    <row r="327" spans="1:4" x14ac:dyDescent="0.25">
      <c r="A327" s="188" t="s">
        <v>352</v>
      </c>
      <c r="B327" s="356"/>
      <c r="C327" s="151" t="s">
        <v>1258</v>
      </c>
      <c r="D327" s="189" t="s">
        <v>531</v>
      </c>
    </row>
    <row r="328" spans="1:4" x14ac:dyDescent="0.25">
      <c r="A328" s="188" t="s">
        <v>353</v>
      </c>
      <c r="B328" s="356"/>
      <c r="C328" s="151" t="s">
        <v>1259</v>
      </c>
      <c r="D328" s="189" t="s">
        <v>530</v>
      </c>
    </row>
    <row r="329" spans="1:4" x14ac:dyDescent="0.25">
      <c r="A329" s="188" t="s">
        <v>354</v>
      </c>
      <c r="B329" s="356"/>
      <c r="C329" s="151" t="s">
        <v>1260</v>
      </c>
      <c r="D329" s="189" t="s">
        <v>530</v>
      </c>
    </row>
    <row r="330" spans="1:4" x14ac:dyDescent="0.25">
      <c r="A330" s="188" t="s">
        <v>355</v>
      </c>
      <c r="B330" s="356"/>
      <c r="C330" s="151" t="s">
        <v>1261</v>
      </c>
      <c r="D330" s="189" t="s">
        <v>530</v>
      </c>
    </row>
    <row r="331" spans="1:4" x14ac:dyDescent="0.25">
      <c r="A331" s="188" t="s">
        <v>173</v>
      </c>
      <c r="B331" s="356" t="s">
        <v>951</v>
      </c>
      <c r="C331" s="151" t="s">
        <v>1262</v>
      </c>
      <c r="D331" s="189" t="s">
        <v>530</v>
      </c>
    </row>
    <row r="332" spans="1:4" x14ac:dyDescent="0.25">
      <c r="A332" s="188" t="s">
        <v>356</v>
      </c>
      <c r="B332" s="356"/>
      <c r="C332" s="151" t="s">
        <v>1263</v>
      </c>
      <c r="D332" s="189" t="s">
        <v>530</v>
      </c>
    </row>
    <row r="333" spans="1:4" x14ac:dyDescent="0.25">
      <c r="A333" s="188" t="s">
        <v>357</v>
      </c>
      <c r="B333" s="356"/>
      <c r="C333" s="151" t="s">
        <v>1264</v>
      </c>
      <c r="D333" s="189" t="s">
        <v>530</v>
      </c>
    </row>
    <row r="334" spans="1:4" x14ac:dyDescent="0.25">
      <c r="A334" s="188" t="s">
        <v>358</v>
      </c>
      <c r="B334" s="356"/>
      <c r="C334" s="151" t="s">
        <v>1265</v>
      </c>
      <c r="D334" s="189" t="s">
        <v>530</v>
      </c>
    </row>
    <row r="335" spans="1:4" x14ac:dyDescent="0.25">
      <c r="A335" s="188" t="s">
        <v>359</v>
      </c>
      <c r="B335" s="356"/>
      <c r="C335" s="151" t="s">
        <v>1266</v>
      </c>
      <c r="D335" s="189" t="s">
        <v>531</v>
      </c>
    </row>
    <row r="336" spans="1:4" x14ac:dyDescent="0.25">
      <c r="A336" s="188">
        <v>48</v>
      </c>
      <c r="B336" s="216" t="s">
        <v>952</v>
      </c>
      <c r="C336" s="151" t="s">
        <v>1267</v>
      </c>
      <c r="D336" s="189" t="s">
        <v>531</v>
      </c>
    </row>
    <row r="337" spans="1:4" x14ac:dyDescent="0.25">
      <c r="A337" s="156" t="s">
        <v>283</v>
      </c>
      <c r="B337" s="356" t="s">
        <v>953</v>
      </c>
      <c r="C337" s="151" t="s">
        <v>1268</v>
      </c>
      <c r="D337" s="189" t="s">
        <v>531</v>
      </c>
    </row>
    <row r="338" spans="1:4" x14ac:dyDescent="0.25">
      <c r="A338" s="156" t="s">
        <v>360</v>
      </c>
      <c r="B338" s="356"/>
      <c r="C338" s="151" t="s">
        <v>1269</v>
      </c>
      <c r="D338" s="189" t="s">
        <v>531</v>
      </c>
    </row>
    <row r="339" spans="1:4" x14ac:dyDescent="0.25">
      <c r="A339" s="156" t="s">
        <v>361</v>
      </c>
      <c r="B339" s="356"/>
      <c r="C339" s="210" t="s">
        <v>1270</v>
      </c>
      <c r="D339" s="189" t="s">
        <v>530</v>
      </c>
    </row>
    <row r="340" spans="1:4" x14ac:dyDescent="0.25">
      <c r="A340" s="156" t="s">
        <v>362</v>
      </c>
      <c r="B340" s="356"/>
      <c r="C340" s="151" t="s">
        <v>1271</v>
      </c>
      <c r="D340" s="189" t="s">
        <v>530</v>
      </c>
    </row>
    <row r="341" spans="1:4" x14ac:dyDescent="0.25">
      <c r="A341" s="156" t="s">
        <v>363</v>
      </c>
      <c r="B341" s="356"/>
      <c r="C341" s="151" t="s">
        <v>1272</v>
      </c>
      <c r="D341" s="189" t="s">
        <v>530</v>
      </c>
    </row>
    <row r="342" spans="1:4" x14ac:dyDescent="0.25">
      <c r="A342" s="156" t="s">
        <v>288</v>
      </c>
      <c r="B342" s="356"/>
      <c r="C342" s="151" t="s">
        <v>1273</v>
      </c>
      <c r="D342" s="189" t="s">
        <v>530</v>
      </c>
    </row>
    <row r="343" spans="1:4" x14ac:dyDescent="0.25">
      <c r="A343" s="156" t="s">
        <v>364</v>
      </c>
      <c r="B343" s="356"/>
      <c r="C343" s="151" t="s">
        <v>1274</v>
      </c>
      <c r="D343" s="189" t="s">
        <v>530</v>
      </c>
    </row>
    <row r="344" spans="1:4" x14ac:dyDescent="0.25">
      <c r="A344" s="156" t="s">
        <v>365</v>
      </c>
      <c r="B344" s="356"/>
      <c r="C344" s="151" t="s">
        <v>1275</v>
      </c>
      <c r="D344" s="189" t="s">
        <v>530</v>
      </c>
    </row>
    <row r="345" spans="1:4" x14ac:dyDescent="0.25">
      <c r="A345" s="156" t="s">
        <v>366</v>
      </c>
      <c r="B345" s="356"/>
      <c r="C345" s="151" t="s">
        <v>1276</v>
      </c>
      <c r="D345" s="189" t="s">
        <v>530</v>
      </c>
    </row>
    <row r="346" spans="1:4" ht="14.4" thickBot="1" x14ac:dyDescent="0.3">
      <c r="A346" s="157">
        <v>52</v>
      </c>
      <c r="B346" s="223" t="s">
        <v>568</v>
      </c>
      <c r="C346" s="158" t="s">
        <v>1277</v>
      </c>
      <c r="D346" s="189" t="s">
        <v>531</v>
      </c>
    </row>
  </sheetData>
  <sheetProtection formatColumns="0" formatRows="0"/>
  <customSheetViews>
    <customSheetView guid="{7420B12A-7942-457E-981F-D2D91C809DAA}">
      <selection activeCell="C22" sqref="C22"/>
      <pageMargins left="0.39370078740157483" right="0.39370078740157483" top="0.78740157480314965" bottom="0.78740157480314965" header="0.31496062992125984" footer="0.31496062992125984"/>
      <pageSetup paperSize="9" orientation="landscape" verticalDpi="1200"/>
      <headerFooter>
        <oddFooter>&amp;C&amp;P</oddFooter>
      </headerFooter>
    </customSheetView>
  </customSheetViews>
  <mergeCells count="100">
    <mergeCell ref="B320:B330"/>
    <mergeCell ref="B331:B335"/>
    <mergeCell ref="B337:B345"/>
    <mergeCell ref="B300:B301"/>
    <mergeCell ref="B302:B305"/>
    <mergeCell ref="B306:B310"/>
    <mergeCell ref="B311:B312"/>
    <mergeCell ref="B313:B319"/>
    <mergeCell ref="B271:B282"/>
    <mergeCell ref="B283:B285"/>
    <mergeCell ref="B286:B288"/>
    <mergeCell ref="B289:B291"/>
    <mergeCell ref="B292:B299"/>
    <mergeCell ref="B248:B252"/>
    <mergeCell ref="B254:B256"/>
    <mergeCell ref="B259:B262"/>
    <mergeCell ref="B263:B266"/>
    <mergeCell ref="B267:B270"/>
    <mergeCell ref="B221:B222"/>
    <mergeCell ref="B224:B226"/>
    <mergeCell ref="B229:B232"/>
    <mergeCell ref="B235:B242"/>
    <mergeCell ref="B243:B244"/>
    <mergeCell ref="A212:D212"/>
    <mergeCell ref="B213:B214"/>
    <mergeCell ref="B215:B216"/>
    <mergeCell ref="B217:B218"/>
    <mergeCell ref="B219:B220"/>
    <mergeCell ref="A197:A200"/>
    <mergeCell ref="B197:B200"/>
    <mergeCell ref="A201:A204"/>
    <mergeCell ref="B201:B204"/>
    <mergeCell ref="A205:A211"/>
    <mergeCell ref="B205:B211"/>
    <mergeCell ref="A185:D185"/>
    <mergeCell ref="A186:A193"/>
    <mergeCell ref="B186:B193"/>
    <mergeCell ref="A194:A195"/>
    <mergeCell ref="B194:B195"/>
    <mergeCell ref="A171:A175"/>
    <mergeCell ref="B171:B175"/>
    <mergeCell ref="A176:A180"/>
    <mergeCell ref="B176:B180"/>
    <mergeCell ref="A181:A184"/>
    <mergeCell ref="B181:B184"/>
    <mergeCell ref="A158:A163"/>
    <mergeCell ref="B158:B163"/>
    <mergeCell ref="A164:A168"/>
    <mergeCell ref="B164:B168"/>
    <mergeCell ref="A169:A170"/>
    <mergeCell ref="B169:B170"/>
    <mergeCell ref="A134:A135"/>
    <mergeCell ref="B134:B135"/>
    <mergeCell ref="A136:A144"/>
    <mergeCell ref="B136:B144"/>
    <mergeCell ref="A146:A157"/>
    <mergeCell ref="B146:B157"/>
    <mergeCell ref="D89:D91"/>
    <mergeCell ref="A105:A114"/>
    <mergeCell ref="B105:B114"/>
    <mergeCell ref="A115:A122"/>
    <mergeCell ref="B115:B122"/>
    <mergeCell ref="A82:A84"/>
    <mergeCell ref="B82:B84"/>
    <mergeCell ref="A85:A88"/>
    <mergeCell ref="B85:B88"/>
    <mergeCell ref="A89:A104"/>
    <mergeCell ref="B89:B104"/>
    <mergeCell ref="A1:D1"/>
    <mergeCell ref="A2:D2"/>
    <mergeCell ref="A145:D145"/>
    <mergeCell ref="A4:D4"/>
    <mergeCell ref="A5:A14"/>
    <mergeCell ref="B5:B14"/>
    <mergeCell ref="A15:A18"/>
    <mergeCell ref="B15:B18"/>
    <mergeCell ref="A19:A26"/>
    <mergeCell ref="B19:B26"/>
    <mergeCell ref="A27:A34"/>
    <mergeCell ref="B27:B34"/>
    <mergeCell ref="A123:A133"/>
    <mergeCell ref="B123:B133"/>
    <mergeCell ref="A48:A57"/>
    <mergeCell ref="B48:B57"/>
    <mergeCell ref="A71:D71"/>
    <mergeCell ref="A72:A81"/>
    <mergeCell ref="B72:B75"/>
    <mergeCell ref="B76:B81"/>
    <mergeCell ref="A36:A41"/>
    <mergeCell ref="B36:B41"/>
    <mergeCell ref="A42:A43"/>
    <mergeCell ref="B42:B43"/>
    <mergeCell ref="A44:A46"/>
    <mergeCell ref="B44:B46"/>
    <mergeCell ref="A59:A63"/>
    <mergeCell ref="B59:B63"/>
    <mergeCell ref="A64:A66"/>
    <mergeCell ref="B64:B66"/>
    <mergeCell ref="A67:A70"/>
    <mergeCell ref="B67:B70"/>
  </mergeCells>
  <phoneticPr fontId="5" type="noConversion"/>
  <pageMargins left="0.78740157480314965" right="0.39370078740157483" top="0.78740157480314965" bottom="0.78740157480314965" header="0.31496062992125984" footer="0.31496062992125984"/>
  <pageSetup paperSize="9" orientation="landscape" r:id="rId1"/>
  <headerFooter>
    <oddHeader>&amp;C&amp;"-,полужирный"&amp;10&amp;URaising Knowledge among Students and Teachers on Tailings Safety and its Legislative Review in Ukraine</oddHeader>
    <oddFooter>&amp;L&amp;10&amp;A&amp;C&amp;10&amp;P&amp;R&amp;10&amp;F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W53"/>
  <sheetViews>
    <sheetView showWhiteSpace="0" topLeftCell="A49" zoomScale="85" zoomScaleNormal="85" zoomScalePageLayoutView="70" workbookViewId="0">
      <selection activeCell="C45" sqref="A45:W50"/>
    </sheetView>
  </sheetViews>
  <sheetFormatPr defaultColWidth="8.77734375" defaultRowHeight="13.2" x14ac:dyDescent="0.25"/>
  <cols>
    <col min="1" max="1" width="7.21875" style="5" bestFit="1" customWidth="1"/>
    <col min="2" max="2" width="4" style="5" bestFit="1" customWidth="1"/>
    <col min="3" max="3" width="75.77734375" style="9" bestFit="1" customWidth="1"/>
    <col min="4" max="4" width="14.5546875" style="4" bestFit="1" customWidth="1"/>
    <col min="5" max="5" width="4.44140625" style="24" bestFit="1" customWidth="1"/>
    <col min="6" max="6" width="11.21875" style="24" bestFit="1" customWidth="1"/>
    <col min="7" max="7" width="10.5546875" style="24" bestFit="1" customWidth="1"/>
    <col min="8" max="8" width="3.77734375" style="24" bestFit="1" customWidth="1"/>
    <col min="9" max="9" width="20.44140625" style="24" bestFit="1" customWidth="1"/>
    <col min="10" max="10" width="33.21875" style="24" customWidth="1"/>
    <col min="11" max="11" width="18.77734375" style="24" bestFit="1" customWidth="1"/>
    <col min="12" max="12" width="26.77734375" style="24" bestFit="1" customWidth="1"/>
    <col min="13" max="13" width="10.5546875" style="24" customWidth="1"/>
    <col min="14" max="14" width="4.77734375" style="24" bestFit="1" customWidth="1"/>
    <col min="15" max="17" width="4.77734375" style="4" bestFit="1" customWidth="1"/>
    <col min="18" max="18" width="4.5546875" style="6" bestFit="1" customWidth="1"/>
    <col min="19" max="19" width="4.5546875" style="5" bestFit="1" customWidth="1"/>
    <col min="20" max="20" width="7.21875" style="5" bestFit="1" customWidth="1"/>
    <col min="21" max="22" width="8.21875" style="5" bestFit="1" customWidth="1"/>
    <col min="23" max="23" width="8.21875" style="230" customWidth="1"/>
    <col min="24" max="16384" width="8.77734375" style="5"/>
  </cols>
  <sheetData>
    <row r="1" spans="1:23" s="14" customFormat="1" ht="17.399999999999999" x14ac:dyDescent="0.3">
      <c r="A1" s="255" t="s">
        <v>615</v>
      </c>
      <c r="B1" s="256"/>
      <c r="C1" s="256"/>
      <c r="D1" s="256"/>
      <c r="E1" s="256"/>
      <c r="F1" s="256"/>
      <c r="G1" s="256"/>
      <c r="H1" s="256"/>
      <c r="I1" s="256"/>
      <c r="J1" s="256"/>
      <c r="K1" s="256"/>
      <c r="L1" s="256"/>
      <c r="M1" s="256"/>
      <c r="N1" s="256"/>
      <c r="O1" s="256"/>
      <c r="P1" s="256"/>
      <c r="Q1" s="256"/>
      <c r="R1" s="256"/>
      <c r="S1" s="256"/>
      <c r="T1" s="256"/>
      <c r="U1" s="256"/>
      <c r="V1" s="256"/>
      <c r="W1" s="256"/>
    </row>
    <row r="2" spans="1:23" s="14" customFormat="1" ht="17.399999999999999" x14ac:dyDescent="0.3">
      <c r="A2" s="257" t="s">
        <v>616</v>
      </c>
      <c r="B2" s="258"/>
      <c r="C2" s="258"/>
      <c r="D2" s="258"/>
      <c r="E2" s="258"/>
      <c r="F2" s="258"/>
      <c r="G2" s="258"/>
      <c r="H2" s="258"/>
      <c r="I2" s="258"/>
      <c r="J2" s="258"/>
      <c r="K2" s="258"/>
      <c r="L2" s="258"/>
      <c r="M2" s="258"/>
      <c r="N2" s="258"/>
      <c r="O2" s="258"/>
      <c r="P2" s="258"/>
      <c r="Q2" s="258"/>
      <c r="R2" s="258"/>
      <c r="S2" s="258"/>
      <c r="T2" s="258"/>
      <c r="U2" s="258"/>
      <c r="V2" s="258"/>
      <c r="W2" s="258"/>
    </row>
    <row r="3" spans="1:23" ht="13.05" customHeight="1" x14ac:dyDescent="0.25">
      <c r="A3" s="273" t="s">
        <v>374</v>
      </c>
      <c r="B3" s="275" t="s">
        <v>125</v>
      </c>
      <c r="C3" s="273" t="s">
        <v>375</v>
      </c>
      <c r="D3" s="274" t="s">
        <v>376</v>
      </c>
      <c r="E3" s="274"/>
      <c r="F3" s="274"/>
      <c r="G3" s="274"/>
      <c r="H3" s="274"/>
      <c r="I3" s="195" t="s">
        <v>377</v>
      </c>
      <c r="J3" s="196" t="s">
        <v>378</v>
      </c>
      <c r="K3" s="196" t="s">
        <v>378</v>
      </c>
      <c r="L3" s="196" t="s">
        <v>379</v>
      </c>
      <c r="M3" s="268" t="s">
        <v>380</v>
      </c>
      <c r="N3" s="262" t="s">
        <v>381</v>
      </c>
      <c r="O3" s="263"/>
      <c r="P3" s="263"/>
      <c r="Q3" s="263"/>
      <c r="R3" s="263"/>
      <c r="S3" s="263"/>
      <c r="T3" s="263"/>
      <c r="U3" s="263"/>
      <c r="V3" s="263"/>
      <c r="W3" s="264"/>
    </row>
    <row r="4" spans="1:23" ht="25.5" customHeight="1" x14ac:dyDescent="0.25">
      <c r="A4" s="273"/>
      <c r="B4" s="275"/>
      <c r="C4" s="273"/>
      <c r="D4" s="196" t="s">
        <v>382</v>
      </c>
      <c r="E4" s="196" t="s">
        <v>383</v>
      </c>
      <c r="F4" s="196" t="s">
        <v>384</v>
      </c>
      <c r="G4" s="196" t="s">
        <v>385</v>
      </c>
      <c r="H4" s="196" t="s">
        <v>386</v>
      </c>
      <c r="I4" s="197" t="s">
        <v>617</v>
      </c>
      <c r="J4" s="198" t="s">
        <v>387</v>
      </c>
      <c r="K4" s="198" t="s">
        <v>618</v>
      </c>
      <c r="L4" s="197" t="s">
        <v>619</v>
      </c>
      <c r="M4" s="269"/>
      <c r="N4" s="279" t="s">
        <v>388</v>
      </c>
      <c r="O4" s="279"/>
      <c r="P4" s="279"/>
      <c r="Q4" s="279"/>
      <c r="R4" s="279"/>
      <c r="S4" s="259"/>
      <c r="T4" s="259" t="s">
        <v>389</v>
      </c>
      <c r="U4" s="260"/>
      <c r="V4" s="260"/>
      <c r="W4" s="261"/>
    </row>
    <row r="5" spans="1:23" s="52" customFormat="1" ht="15.6" x14ac:dyDescent="0.25">
      <c r="A5" s="270" t="s">
        <v>1279</v>
      </c>
      <c r="B5" s="271"/>
      <c r="C5" s="271"/>
      <c r="D5" s="271"/>
      <c r="E5" s="271"/>
      <c r="F5" s="271"/>
      <c r="G5" s="271"/>
      <c r="H5" s="271"/>
      <c r="I5" s="271"/>
      <c r="J5" s="271"/>
      <c r="K5" s="271"/>
      <c r="L5" s="271"/>
      <c r="M5" s="271"/>
      <c r="N5" s="271"/>
      <c r="O5" s="271"/>
      <c r="P5" s="271"/>
      <c r="Q5" s="271"/>
      <c r="R5" s="271"/>
      <c r="S5" s="271"/>
      <c r="T5" s="271"/>
      <c r="U5" s="271"/>
      <c r="V5" s="271"/>
      <c r="W5" s="272"/>
    </row>
    <row r="6" spans="1:23" ht="39" customHeight="1" x14ac:dyDescent="0.25">
      <c r="A6" s="240" t="str">
        <f>IF(COUNT(D6:H6)&gt;1,"ERROR",IF(COUNT(D6:H6)=0,"ERROR","OK"))</f>
        <v>OK</v>
      </c>
      <c r="B6" s="241">
        <v>1</v>
      </c>
      <c r="C6" s="212" t="s">
        <v>390</v>
      </c>
      <c r="D6" s="242"/>
      <c r="E6" s="242">
        <v>1</v>
      </c>
      <c r="F6" s="242"/>
      <c r="G6" s="242"/>
      <c r="H6" s="242"/>
      <c r="I6" s="243">
        <v>1</v>
      </c>
      <c r="J6" s="244">
        <f>E6*4+F6*3+G6*2+H6*1+D6*0</f>
        <v>4</v>
      </c>
      <c r="K6" s="245">
        <f>J6*I6</f>
        <v>4</v>
      </c>
      <c r="L6" s="245">
        <f>IF(D6=1,0,4*I6)</f>
        <v>4</v>
      </c>
      <c r="M6" s="246" t="s">
        <v>462</v>
      </c>
      <c r="N6" s="246" t="s">
        <v>40</v>
      </c>
      <c r="O6" s="246" t="s">
        <v>137</v>
      </c>
      <c r="P6" s="246" t="s">
        <v>138</v>
      </c>
      <c r="Q6" s="246" t="s">
        <v>139</v>
      </c>
      <c r="R6" s="246" t="s">
        <v>140</v>
      </c>
      <c r="S6" s="246" t="s">
        <v>38</v>
      </c>
      <c r="T6" s="246" t="s">
        <v>141</v>
      </c>
      <c r="U6" s="246"/>
      <c r="V6" s="246"/>
      <c r="W6" s="246"/>
    </row>
    <row r="7" spans="1:23" ht="52.8" x14ac:dyDescent="0.25">
      <c r="A7" s="240" t="str">
        <f>IF(COUNT(D7:H7)&gt;1,"ERROR",IF(COUNT(D7:H7)=0,"ERROR","OK"))</f>
        <v>OK</v>
      </c>
      <c r="B7" s="241">
        <v>2</v>
      </c>
      <c r="C7" s="212" t="s">
        <v>1299</v>
      </c>
      <c r="D7" s="242"/>
      <c r="E7" s="242"/>
      <c r="F7" s="242">
        <v>1</v>
      </c>
      <c r="G7" s="242"/>
      <c r="H7" s="242"/>
      <c r="I7" s="243">
        <v>1</v>
      </c>
      <c r="J7" s="244">
        <f>E7*4+F7*3+G7*2+H7*1+D7*0</f>
        <v>3</v>
      </c>
      <c r="K7" s="245">
        <f>J7*I7</f>
        <v>3</v>
      </c>
      <c r="L7" s="245">
        <f>IF(D7=1,0,4*I7)</f>
        <v>4</v>
      </c>
      <c r="M7" s="246" t="s">
        <v>462</v>
      </c>
      <c r="N7" s="246" t="s">
        <v>142</v>
      </c>
      <c r="O7" s="246" t="s">
        <v>112</v>
      </c>
      <c r="P7" s="246" t="s">
        <v>143</v>
      </c>
      <c r="Q7" s="246"/>
      <c r="R7" s="246"/>
      <c r="S7" s="246"/>
      <c r="T7" s="246" t="s">
        <v>144</v>
      </c>
      <c r="U7" s="246" t="s">
        <v>145</v>
      </c>
      <c r="V7" s="246"/>
      <c r="W7" s="246"/>
    </row>
    <row r="8" spans="1:23" ht="39.6" x14ac:dyDescent="0.25">
      <c r="A8" s="240" t="str">
        <f t="shared" ref="A8" si="0">IF(COUNT(D8:H8)&gt;1,"ERROR",IF(COUNT(D8:H8)=0,"ERROR","OK"))</f>
        <v>OK</v>
      </c>
      <c r="B8" s="241">
        <v>3</v>
      </c>
      <c r="C8" s="212" t="s">
        <v>1282</v>
      </c>
      <c r="D8" s="242"/>
      <c r="E8" s="242"/>
      <c r="F8" s="242">
        <v>1</v>
      </c>
      <c r="G8" s="242"/>
      <c r="H8" s="242"/>
      <c r="I8" s="243">
        <v>1</v>
      </c>
      <c r="J8" s="244">
        <f>E8*4+F8*3+G8*2+H8*1+D8*0</f>
        <v>3</v>
      </c>
      <c r="K8" s="245">
        <f>J8*I8</f>
        <v>3</v>
      </c>
      <c r="L8" s="245">
        <f>IF(D8=1,0,4*I8)</f>
        <v>4</v>
      </c>
      <c r="M8" s="246" t="s">
        <v>462</v>
      </c>
      <c r="N8" s="246" t="s">
        <v>36</v>
      </c>
      <c r="O8" s="246" t="s">
        <v>37</v>
      </c>
      <c r="P8" s="246" t="s">
        <v>49</v>
      </c>
      <c r="Q8" s="246" t="s">
        <v>38</v>
      </c>
      <c r="R8" s="246" t="s">
        <v>39</v>
      </c>
      <c r="S8" s="246"/>
      <c r="T8" s="246" t="s">
        <v>144</v>
      </c>
      <c r="U8" s="246" t="s">
        <v>145</v>
      </c>
      <c r="V8" s="246"/>
      <c r="W8" s="246"/>
    </row>
    <row r="9" spans="1:23" ht="15.6" x14ac:dyDescent="0.25">
      <c r="A9" s="265" t="s">
        <v>1280</v>
      </c>
      <c r="B9" s="266"/>
      <c r="C9" s="266"/>
      <c r="D9" s="266"/>
      <c r="E9" s="266"/>
      <c r="F9" s="266"/>
      <c r="G9" s="266"/>
      <c r="H9" s="266"/>
      <c r="I9" s="266"/>
      <c r="J9" s="266"/>
      <c r="K9" s="266"/>
      <c r="L9" s="266"/>
      <c r="M9" s="266"/>
      <c r="N9" s="266"/>
      <c r="O9" s="266"/>
      <c r="P9" s="266"/>
      <c r="Q9" s="266"/>
      <c r="R9" s="266"/>
      <c r="S9" s="266"/>
      <c r="T9" s="266"/>
      <c r="U9" s="266"/>
      <c r="V9" s="266"/>
      <c r="W9" s="267"/>
    </row>
    <row r="10" spans="1:23" ht="26.4" x14ac:dyDescent="0.25">
      <c r="A10" s="240" t="str">
        <f t="shared" ref="A10:A12" si="1">IF(COUNT(D10:H10)&gt;1,"ERROR",IF(COUNT(D10:H10)=0,"ERROR","OK"))</f>
        <v>OK</v>
      </c>
      <c r="B10" s="241">
        <v>4</v>
      </c>
      <c r="C10" s="212" t="s">
        <v>1297</v>
      </c>
      <c r="D10" s="242"/>
      <c r="E10" s="242">
        <v>1</v>
      </c>
      <c r="F10" s="242"/>
      <c r="G10" s="242"/>
      <c r="H10" s="242"/>
      <c r="I10" s="243">
        <v>1</v>
      </c>
      <c r="J10" s="244">
        <f>E10*4+F10*3+G10*2+H10*1+D10*0</f>
        <v>4</v>
      </c>
      <c r="K10" s="245">
        <f>J10*I10</f>
        <v>4</v>
      </c>
      <c r="L10" s="245">
        <f t="shared" ref="L10:L16" si="2">IF(D10=1,0,4*I10)</f>
        <v>4</v>
      </c>
      <c r="M10" s="246" t="s">
        <v>465</v>
      </c>
      <c r="N10" s="246" t="s">
        <v>1</v>
      </c>
      <c r="O10" s="246" t="s">
        <v>43</v>
      </c>
      <c r="P10" s="246"/>
      <c r="Q10" s="246"/>
      <c r="R10" s="246"/>
      <c r="S10" s="246"/>
      <c r="T10" s="246" t="s">
        <v>146</v>
      </c>
      <c r="U10" s="246" t="s">
        <v>147</v>
      </c>
      <c r="V10" s="246"/>
      <c r="W10" s="246"/>
    </row>
    <row r="11" spans="1:23" ht="26.4" x14ac:dyDescent="0.25">
      <c r="A11" s="240" t="str">
        <f t="shared" si="1"/>
        <v>OK</v>
      </c>
      <c r="B11" s="241">
        <v>5</v>
      </c>
      <c r="C11" s="212" t="s">
        <v>391</v>
      </c>
      <c r="D11" s="242"/>
      <c r="E11" s="242">
        <v>1</v>
      </c>
      <c r="F11" s="242"/>
      <c r="G11" s="242"/>
      <c r="H11" s="242"/>
      <c r="I11" s="243">
        <v>2</v>
      </c>
      <c r="J11" s="244">
        <f>E11*4+F11*3+G11*2+H11*1+D11*0</f>
        <v>4</v>
      </c>
      <c r="K11" s="245">
        <f>J11*I11</f>
        <v>8</v>
      </c>
      <c r="L11" s="245">
        <f t="shared" si="2"/>
        <v>8</v>
      </c>
      <c r="M11" s="246" t="s">
        <v>465</v>
      </c>
      <c r="N11" s="246" t="s">
        <v>1</v>
      </c>
      <c r="O11" s="246" t="s">
        <v>43</v>
      </c>
      <c r="P11" s="246"/>
      <c r="Q11" s="246"/>
      <c r="R11" s="246"/>
      <c r="S11" s="246"/>
      <c r="T11" s="246" t="s">
        <v>148</v>
      </c>
      <c r="U11" s="246" t="s">
        <v>147</v>
      </c>
      <c r="V11" s="246"/>
      <c r="W11" s="246"/>
    </row>
    <row r="12" spans="1:23" ht="39.6" x14ac:dyDescent="0.25">
      <c r="A12" s="240" t="str">
        <f t="shared" si="1"/>
        <v>OK</v>
      </c>
      <c r="B12" s="241">
        <v>6</v>
      </c>
      <c r="C12" s="212" t="s">
        <v>597</v>
      </c>
      <c r="D12" s="242"/>
      <c r="E12" s="242">
        <v>1</v>
      </c>
      <c r="F12" s="242"/>
      <c r="G12" s="242"/>
      <c r="H12" s="242"/>
      <c r="I12" s="243">
        <v>2</v>
      </c>
      <c r="J12" s="244">
        <f>E12*4+F12*3+G12*2+H12*1+D12*0</f>
        <v>4</v>
      </c>
      <c r="K12" s="245">
        <f>J12*I12</f>
        <v>8</v>
      </c>
      <c r="L12" s="245">
        <f t="shared" si="2"/>
        <v>8</v>
      </c>
      <c r="M12" s="246" t="s">
        <v>465</v>
      </c>
      <c r="N12" s="246" t="s">
        <v>61</v>
      </c>
      <c r="O12" s="246" t="s">
        <v>18</v>
      </c>
      <c r="P12" s="246" t="s">
        <v>62</v>
      </c>
      <c r="Q12" s="246" t="s">
        <v>149</v>
      </c>
      <c r="R12" s="246" t="s">
        <v>16</v>
      </c>
      <c r="S12" s="246" t="s">
        <v>78</v>
      </c>
      <c r="T12" s="246" t="s">
        <v>147</v>
      </c>
      <c r="U12" s="246" t="s">
        <v>150</v>
      </c>
      <c r="V12" s="246" t="s">
        <v>151</v>
      </c>
      <c r="W12" s="246" t="s">
        <v>152</v>
      </c>
    </row>
    <row r="13" spans="1:23" ht="15.6" x14ac:dyDescent="0.25">
      <c r="A13" s="265" t="s">
        <v>470</v>
      </c>
      <c r="B13" s="266"/>
      <c r="C13" s="266"/>
      <c r="D13" s="266"/>
      <c r="E13" s="266"/>
      <c r="F13" s="266"/>
      <c r="G13" s="266"/>
      <c r="H13" s="266"/>
      <c r="I13" s="266"/>
      <c r="J13" s="266"/>
      <c r="K13" s="266"/>
      <c r="L13" s="266"/>
      <c r="M13" s="266"/>
      <c r="N13" s="266"/>
      <c r="O13" s="266"/>
      <c r="P13" s="266"/>
      <c r="Q13" s="266"/>
      <c r="R13" s="266"/>
      <c r="S13" s="266"/>
      <c r="T13" s="266"/>
      <c r="U13" s="266"/>
      <c r="V13" s="266"/>
      <c r="W13" s="267"/>
    </row>
    <row r="14" spans="1:23" ht="26.4" x14ac:dyDescent="0.25">
      <c r="A14" s="240" t="str">
        <f t="shared" ref="A14:A18" si="3">IF(COUNT(D14:H14)&gt;1,"ERROR",IF(COUNT(D14:H14)=0,"ERROR","OK"))</f>
        <v>OK</v>
      </c>
      <c r="B14" s="241">
        <v>7</v>
      </c>
      <c r="C14" s="212" t="s">
        <v>598</v>
      </c>
      <c r="D14" s="242"/>
      <c r="E14" s="242">
        <v>1</v>
      </c>
      <c r="F14" s="242"/>
      <c r="G14" s="242"/>
      <c r="H14" s="242"/>
      <c r="I14" s="243">
        <v>2</v>
      </c>
      <c r="J14" s="244">
        <f>E14*4+F14*3+G14*2+H14*1+D14*0</f>
        <v>4</v>
      </c>
      <c r="K14" s="245">
        <f>J14*I14</f>
        <v>8</v>
      </c>
      <c r="L14" s="245">
        <f t="shared" si="2"/>
        <v>8</v>
      </c>
      <c r="M14" s="246" t="s">
        <v>486</v>
      </c>
      <c r="N14" s="246" t="s">
        <v>1</v>
      </c>
      <c r="O14" s="246" t="s">
        <v>44</v>
      </c>
      <c r="P14" s="246" t="s">
        <v>153</v>
      </c>
      <c r="Q14" s="246" t="s">
        <v>154</v>
      </c>
      <c r="R14" s="246"/>
      <c r="S14" s="246"/>
      <c r="T14" s="246" t="s">
        <v>147</v>
      </c>
      <c r="U14" s="246" t="s">
        <v>155</v>
      </c>
      <c r="V14" s="246"/>
      <c r="W14" s="246"/>
    </row>
    <row r="15" spans="1:23" ht="26.4" x14ac:dyDescent="0.25">
      <c r="A15" s="240" t="str">
        <f t="shared" si="3"/>
        <v>OK</v>
      </c>
      <c r="B15" s="241">
        <v>8</v>
      </c>
      <c r="C15" s="212" t="s">
        <v>570</v>
      </c>
      <c r="D15" s="242"/>
      <c r="E15" s="242">
        <v>1</v>
      </c>
      <c r="F15" s="242"/>
      <c r="G15" s="242"/>
      <c r="H15" s="242"/>
      <c r="I15" s="243">
        <v>2</v>
      </c>
      <c r="J15" s="244">
        <f>E15*4+F15*3+G15*2+H15*1+D15*0</f>
        <v>4</v>
      </c>
      <c r="K15" s="245">
        <f>J15*I15</f>
        <v>8</v>
      </c>
      <c r="L15" s="245">
        <f t="shared" si="2"/>
        <v>8</v>
      </c>
      <c r="M15" s="246" t="s">
        <v>486</v>
      </c>
      <c r="N15" s="246" t="s">
        <v>63</v>
      </c>
      <c r="O15" s="246" t="s">
        <v>65</v>
      </c>
      <c r="P15" s="246" t="s">
        <v>20</v>
      </c>
      <c r="Q15" s="246"/>
      <c r="R15" s="246"/>
      <c r="S15" s="246"/>
      <c r="T15" s="246" t="s">
        <v>147</v>
      </c>
      <c r="U15" s="246" t="s">
        <v>156</v>
      </c>
      <c r="V15" s="246"/>
      <c r="W15" s="246"/>
    </row>
    <row r="16" spans="1:23" ht="26.4" x14ac:dyDescent="0.25">
      <c r="A16" s="240" t="str">
        <f t="shared" si="3"/>
        <v>OK</v>
      </c>
      <c r="B16" s="241">
        <v>9</v>
      </c>
      <c r="C16" s="212" t="s">
        <v>392</v>
      </c>
      <c r="D16" s="242"/>
      <c r="E16" s="242">
        <v>1</v>
      </c>
      <c r="F16" s="242"/>
      <c r="G16" s="242"/>
      <c r="H16" s="242"/>
      <c r="I16" s="243">
        <v>2</v>
      </c>
      <c r="J16" s="244">
        <f>E16*4+F16*3+G16*2+H16*1+D16*0</f>
        <v>4</v>
      </c>
      <c r="K16" s="245">
        <f>J16*I16</f>
        <v>8</v>
      </c>
      <c r="L16" s="245">
        <f t="shared" si="2"/>
        <v>8</v>
      </c>
      <c r="M16" s="246" t="s">
        <v>486</v>
      </c>
      <c r="N16" s="246" t="s">
        <v>63</v>
      </c>
      <c r="O16" s="246" t="s">
        <v>64</v>
      </c>
      <c r="P16" s="246"/>
      <c r="Q16" s="246"/>
      <c r="R16" s="246"/>
      <c r="S16" s="246"/>
      <c r="T16" s="246" t="s">
        <v>147</v>
      </c>
      <c r="U16" s="246" t="s">
        <v>156</v>
      </c>
      <c r="V16" s="246"/>
      <c r="W16" s="246"/>
    </row>
    <row r="17" spans="1:23" ht="15.75" customHeight="1" x14ac:dyDescent="0.25">
      <c r="A17" s="240" t="str">
        <f t="shared" si="3"/>
        <v>OK</v>
      </c>
      <c r="B17" s="241">
        <v>10</v>
      </c>
      <c r="C17" s="212" t="s">
        <v>393</v>
      </c>
      <c r="D17" s="242"/>
      <c r="E17" s="242">
        <v>1</v>
      </c>
      <c r="F17" s="242"/>
      <c r="G17" s="242"/>
      <c r="H17" s="242"/>
      <c r="I17" s="243">
        <v>1</v>
      </c>
      <c r="J17" s="244">
        <f>E17*4+F17*3+G17*2+H17*1+D17*0</f>
        <v>4</v>
      </c>
      <c r="K17" s="245">
        <f>J17*I17</f>
        <v>4</v>
      </c>
      <c r="L17" s="245">
        <f>IF(D17=1,0,4*I17)</f>
        <v>4</v>
      </c>
      <c r="M17" s="246" t="s">
        <v>486</v>
      </c>
      <c r="N17" s="246" t="s">
        <v>20</v>
      </c>
      <c r="O17" s="246" t="s">
        <v>55</v>
      </c>
      <c r="P17" s="246"/>
      <c r="Q17" s="246"/>
      <c r="R17" s="246"/>
      <c r="S17" s="246"/>
      <c r="T17" s="246" t="s">
        <v>147</v>
      </c>
      <c r="U17" s="246" t="s">
        <v>156</v>
      </c>
      <c r="V17" s="246"/>
      <c r="W17" s="246"/>
    </row>
    <row r="18" spans="1:23" ht="39.6" x14ac:dyDescent="0.25">
      <c r="A18" s="240" t="str">
        <f t="shared" si="3"/>
        <v>OK</v>
      </c>
      <c r="B18" s="241">
        <v>11</v>
      </c>
      <c r="C18" s="212" t="s">
        <v>571</v>
      </c>
      <c r="D18" s="242"/>
      <c r="E18" s="242"/>
      <c r="F18" s="242">
        <v>1</v>
      </c>
      <c r="G18" s="242"/>
      <c r="H18" s="242"/>
      <c r="I18" s="243">
        <v>1</v>
      </c>
      <c r="J18" s="244">
        <f>E18*4+F18*3+G18*2+H18*1+D18*0</f>
        <v>3</v>
      </c>
      <c r="K18" s="245">
        <f>J18*I18</f>
        <v>3</v>
      </c>
      <c r="L18" s="245">
        <f>IF(D18=1,0,4*I18)</f>
        <v>4</v>
      </c>
      <c r="M18" s="246" t="s">
        <v>486</v>
      </c>
      <c r="N18" s="246" t="s">
        <v>64</v>
      </c>
      <c r="O18" s="246" t="s">
        <v>65</v>
      </c>
      <c r="P18" s="246" t="s">
        <v>90</v>
      </c>
      <c r="Q18" s="246" t="s">
        <v>157</v>
      </c>
      <c r="R18" s="246"/>
      <c r="S18" s="246"/>
      <c r="T18" s="246" t="s">
        <v>156</v>
      </c>
      <c r="U18" s="246"/>
      <c r="V18" s="246"/>
      <c r="W18" s="246"/>
    </row>
    <row r="19" spans="1:23" ht="15.6" x14ac:dyDescent="0.25">
      <c r="A19" s="265" t="s">
        <v>399</v>
      </c>
      <c r="B19" s="266"/>
      <c r="C19" s="266"/>
      <c r="D19" s="266"/>
      <c r="E19" s="266"/>
      <c r="F19" s="266"/>
      <c r="G19" s="266"/>
      <c r="H19" s="266"/>
      <c r="I19" s="266"/>
      <c r="J19" s="266"/>
      <c r="K19" s="266"/>
      <c r="L19" s="266"/>
      <c r="M19" s="266"/>
      <c r="N19" s="266"/>
      <c r="O19" s="266"/>
      <c r="P19" s="266"/>
      <c r="Q19" s="266"/>
      <c r="R19" s="266"/>
      <c r="S19" s="266"/>
      <c r="T19" s="266"/>
      <c r="U19" s="266"/>
      <c r="V19" s="266"/>
      <c r="W19" s="267"/>
    </row>
    <row r="20" spans="1:23" ht="39.6" x14ac:dyDescent="0.25">
      <c r="A20" s="240" t="str">
        <f t="shared" ref="A20:A27" si="4">IF(COUNT(D20:H20)&gt;1,"ERROR",IF(COUNT(D20:H20)=0,"ERROR","OK"))</f>
        <v>OK</v>
      </c>
      <c r="B20" s="241">
        <v>12</v>
      </c>
      <c r="C20" s="212" t="s">
        <v>599</v>
      </c>
      <c r="D20" s="242"/>
      <c r="E20" s="242">
        <v>1</v>
      </c>
      <c r="F20" s="242"/>
      <c r="G20" s="242"/>
      <c r="H20" s="242"/>
      <c r="I20" s="243">
        <v>2</v>
      </c>
      <c r="J20" s="244">
        <f>E20*4+F20*3+G20*2+H20*1+D20*0</f>
        <v>4</v>
      </c>
      <c r="K20" s="245">
        <f t="shared" ref="K20:K27" si="5">J20*I20</f>
        <v>8</v>
      </c>
      <c r="L20" s="245">
        <f t="shared" ref="L20:L29" si="6">IF(D20=1,0,4*I20)</f>
        <v>8</v>
      </c>
      <c r="M20" s="246" t="s">
        <v>468</v>
      </c>
      <c r="N20" s="246" t="s">
        <v>158</v>
      </c>
      <c r="O20" s="246" t="s">
        <v>89</v>
      </c>
      <c r="P20" s="246" t="s">
        <v>90</v>
      </c>
      <c r="Q20" s="246" t="s">
        <v>91</v>
      </c>
      <c r="R20" s="246"/>
      <c r="S20" s="246"/>
      <c r="T20" s="246">
        <v>48</v>
      </c>
      <c r="U20" s="246" t="s">
        <v>159</v>
      </c>
      <c r="V20" s="246">
        <v>40</v>
      </c>
      <c r="W20" s="246" t="s">
        <v>160</v>
      </c>
    </row>
    <row r="21" spans="1:23" ht="39.6" x14ac:dyDescent="0.25">
      <c r="A21" s="240" t="str">
        <f t="shared" si="4"/>
        <v>OK</v>
      </c>
      <c r="B21" s="241">
        <v>13</v>
      </c>
      <c r="C21" s="212" t="s">
        <v>1291</v>
      </c>
      <c r="D21" s="242"/>
      <c r="E21" s="242">
        <v>1</v>
      </c>
      <c r="F21" s="242"/>
      <c r="G21" s="242"/>
      <c r="H21" s="242"/>
      <c r="I21" s="243">
        <v>2</v>
      </c>
      <c r="J21" s="244">
        <f t="shared" ref="J21:J27" si="7">E21*4+F21*3+G21*2+H21*1+D21*0</f>
        <v>4</v>
      </c>
      <c r="K21" s="245">
        <f t="shared" si="5"/>
        <v>8</v>
      </c>
      <c r="L21" s="245">
        <f t="shared" si="6"/>
        <v>8</v>
      </c>
      <c r="M21" s="246" t="s">
        <v>468</v>
      </c>
      <c r="N21" s="246" t="s">
        <v>110</v>
      </c>
      <c r="O21" s="246" t="s">
        <v>111</v>
      </c>
      <c r="P21" s="246" t="s">
        <v>161</v>
      </c>
      <c r="Q21" s="246" t="s">
        <v>158</v>
      </c>
      <c r="R21" s="246" t="s">
        <v>78</v>
      </c>
      <c r="S21" s="246"/>
      <c r="T21" s="246" t="s">
        <v>162</v>
      </c>
      <c r="U21" s="246" t="s">
        <v>163</v>
      </c>
      <c r="V21" s="246"/>
      <c r="W21" s="246"/>
    </row>
    <row r="22" spans="1:23" ht="39.6" x14ac:dyDescent="0.25">
      <c r="A22" s="240" t="str">
        <f t="shared" si="4"/>
        <v>OK</v>
      </c>
      <c r="B22" s="241">
        <v>14</v>
      </c>
      <c r="C22" s="212" t="s">
        <v>1300</v>
      </c>
      <c r="D22" s="247">
        <v>1</v>
      </c>
      <c r="E22" s="242"/>
      <c r="F22" s="242"/>
      <c r="G22" s="242"/>
      <c r="H22" s="242"/>
      <c r="I22" s="243">
        <v>1</v>
      </c>
      <c r="J22" s="244">
        <f t="shared" si="7"/>
        <v>0</v>
      </c>
      <c r="K22" s="245">
        <f t="shared" si="5"/>
        <v>0</v>
      </c>
      <c r="L22" s="245">
        <f t="shared" si="6"/>
        <v>0</v>
      </c>
      <c r="M22" s="246" t="s">
        <v>468</v>
      </c>
      <c r="N22" s="246" t="s">
        <v>82</v>
      </c>
      <c r="O22" s="246" t="s">
        <v>83</v>
      </c>
      <c r="P22" s="246" t="s">
        <v>84</v>
      </c>
      <c r="Q22" s="246" t="s">
        <v>110</v>
      </c>
      <c r="R22" s="246"/>
      <c r="S22" s="246"/>
      <c r="T22" s="246" t="s">
        <v>164</v>
      </c>
      <c r="U22" s="246" t="s">
        <v>165</v>
      </c>
      <c r="V22" s="246" t="s">
        <v>166</v>
      </c>
      <c r="W22" s="246" t="s">
        <v>167</v>
      </c>
    </row>
    <row r="23" spans="1:23" ht="52.8" x14ac:dyDescent="0.25">
      <c r="A23" s="240" t="str">
        <f t="shared" si="4"/>
        <v>OK</v>
      </c>
      <c r="B23" s="241">
        <v>15</v>
      </c>
      <c r="C23" s="212" t="s">
        <v>600</v>
      </c>
      <c r="D23" s="242"/>
      <c r="E23" s="242">
        <v>1</v>
      </c>
      <c r="F23" s="242"/>
      <c r="G23" s="242"/>
      <c r="H23" s="242"/>
      <c r="I23" s="243">
        <v>1</v>
      </c>
      <c r="J23" s="244">
        <f t="shared" si="7"/>
        <v>4</v>
      </c>
      <c r="K23" s="245">
        <f t="shared" si="5"/>
        <v>4</v>
      </c>
      <c r="L23" s="245">
        <f t="shared" si="6"/>
        <v>4</v>
      </c>
      <c r="M23" s="246" t="s">
        <v>468</v>
      </c>
      <c r="N23" s="246" t="s">
        <v>83</v>
      </c>
      <c r="O23" s="246" t="s">
        <v>84</v>
      </c>
      <c r="P23" s="246" t="s">
        <v>111</v>
      </c>
      <c r="Q23" s="246"/>
      <c r="R23" s="246"/>
      <c r="S23" s="246"/>
      <c r="T23" s="246" t="s">
        <v>168</v>
      </c>
      <c r="U23" s="246" t="s">
        <v>169</v>
      </c>
      <c r="V23" s="246" t="s">
        <v>170</v>
      </c>
      <c r="W23" s="246"/>
    </row>
    <row r="24" spans="1:23" ht="39.6" x14ac:dyDescent="0.25">
      <c r="A24" s="240" t="str">
        <f t="shared" si="4"/>
        <v>OK</v>
      </c>
      <c r="B24" s="241">
        <v>16</v>
      </c>
      <c r="C24" s="212" t="s">
        <v>601</v>
      </c>
      <c r="D24" s="247">
        <v>1</v>
      </c>
      <c r="E24" s="242"/>
      <c r="F24" s="242"/>
      <c r="G24" s="242"/>
      <c r="H24" s="242"/>
      <c r="I24" s="243">
        <v>1</v>
      </c>
      <c r="J24" s="244">
        <f t="shared" si="7"/>
        <v>0</v>
      </c>
      <c r="K24" s="245">
        <f t="shared" si="5"/>
        <v>0</v>
      </c>
      <c r="L24" s="245">
        <f t="shared" si="6"/>
        <v>0</v>
      </c>
      <c r="M24" s="246" t="s">
        <v>468</v>
      </c>
      <c r="N24" s="246" t="s">
        <v>80</v>
      </c>
      <c r="O24" s="246" t="s">
        <v>81</v>
      </c>
      <c r="P24" s="246" t="s">
        <v>84</v>
      </c>
      <c r="Q24" s="246"/>
      <c r="R24" s="246"/>
      <c r="S24" s="246"/>
      <c r="T24" s="246" t="s">
        <v>164</v>
      </c>
      <c r="U24" s="246" t="s">
        <v>165</v>
      </c>
      <c r="V24" s="246" t="s">
        <v>166</v>
      </c>
      <c r="W24" s="246" t="s">
        <v>167</v>
      </c>
    </row>
    <row r="25" spans="1:23" ht="26.4" x14ac:dyDescent="0.25">
      <c r="A25" s="240" t="str">
        <f t="shared" si="4"/>
        <v>OK</v>
      </c>
      <c r="B25" s="241">
        <v>17</v>
      </c>
      <c r="C25" s="212" t="s">
        <v>573</v>
      </c>
      <c r="D25" s="247"/>
      <c r="E25" s="242">
        <v>1</v>
      </c>
      <c r="F25" s="242"/>
      <c r="G25" s="242"/>
      <c r="H25" s="242"/>
      <c r="I25" s="243">
        <v>2</v>
      </c>
      <c r="J25" s="244">
        <f t="shared" si="7"/>
        <v>4</v>
      </c>
      <c r="K25" s="245">
        <f t="shared" si="5"/>
        <v>8</v>
      </c>
      <c r="L25" s="245">
        <f t="shared" si="6"/>
        <v>8</v>
      </c>
      <c r="M25" s="246" t="s">
        <v>468</v>
      </c>
      <c r="N25" s="246" t="s">
        <v>61</v>
      </c>
      <c r="O25" s="246" t="s">
        <v>18</v>
      </c>
      <c r="P25" s="246" t="s">
        <v>62</v>
      </c>
      <c r="Q25" s="246" t="s">
        <v>149</v>
      </c>
      <c r="R25" s="246" t="s">
        <v>16</v>
      </c>
      <c r="S25" s="246" t="s">
        <v>78</v>
      </c>
      <c r="T25" s="246" t="s">
        <v>171</v>
      </c>
      <c r="U25" s="246" t="s">
        <v>172</v>
      </c>
      <c r="V25" s="246">
        <v>48</v>
      </c>
      <c r="W25" s="246">
        <v>40</v>
      </c>
    </row>
    <row r="26" spans="1:23" ht="39.6" x14ac:dyDescent="0.25">
      <c r="A26" s="240" t="str">
        <f t="shared" si="4"/>
        <v>OK</v>
      </c>
      <c r="B26" s="241">
        <v>18</v>
      </c>
      <c r="C26" s="212" t="s">
        <v>602</v>
      </c>
      <c r="D26" s="247"/>
      <c r="E26" s="242">
        <v>1</v>
      </c>
      <c r="F26" s="242"/>
      <c r="G26" s="242"/>
      <c r="H26" s="242"/>
      <c r="I26" s="243">
        <v>1</v>
      </c>
      <c r="J26" s="244">
        <f t="shared" si="7"/>
        <v>4</v>
      </c>
      <c r="K26" s="245">
        <f t="shared" si="5"/>
        <v>4</v>
      </c>
      <c r="L26" s="245">
        <f t="shared" si="6"/>
        <v>4</v>
      </c>
      <c r="M26" s="246" t="s">
        <v>468</v>
      </c>
      <c r="N26" s="246" t="s">
        <v>61</v>
      </c>
      <c r="O26" s="246" t="s">
        <v>62</v>
      </c>
      <c r="P26" s="246" t="s">
        <v>16</v>
      </c>
      <c r="Q26" s="246" t="s">
        <v>149</v>
      </c>
      <c r="R26" s="246"/>
      <c r="S26" s="246"/>
      <c r="T26" s="246" t="s">
        <v>173</v>
      </c>
      <c r="U26" s="246" t="s">
        <v>150</v>
      </c>
      <c r="V26" s="246"/>
      <c r="W26" s="246"/>
    </row>
    <row r="27" spans="1:23" ht="39.6" x14ac:dyDescent="0.25">
      <c r="A27" s="240" t="str">
        <f t="shared" si="4"/>
        <v>OK</v>
      </c>
      <c r="B27" s="241">
        <v>19</v>
      </c>
      <c r="C27" s="212" t="s">
        <v>603</v>
      </c>
      <c r="D27" s="242"/>
      <c r="E27" s="242">
        <v>1</v>
      </c>
      <c r="F27" s="242"/>
      <c r="G27" s="242"/>
      <c r="H27" s="242"/>
      <c r="I27" s="243">
        <v>2</v>
      </c>
      <c r="J27" s="244">
        <f t="shared" si="7"/>
        <v>4</v>
      </c>
      <c r="K27" s="245">
        <f t="shared" si="5"/>
        <v>8</v>
      </c>
      <c r="L27" s="245">
        <f t="shared" si="6"/>
        <v>8</v>
      </c>
      <c r="M27" s="246" t="s">
        <v>468</v>
      </c>
      <c r="N27" s="246" t="s">
        <v>80</v>
      </c>
      <c r="O27" s="246" t="s">
        <v>81</v>
      </c>
      <c r="P27" s="246"/>
      <c r="Q27" s="246"/>
      <c r="R27" s="246"/>
      <c r="S27" s="246"/>
      <c r="T27" s="246" t="s">
        <v>174</v>
      </c>
      <c r="U27" s="246" t="s">
        <v>162</v>
      </c>
      <c r="V27" s="246"/>
      <c r="W27" s="246"/>
    </row>
    <row r="28" spans="1:23" ht="15.6" x14ac:dyDescent="0.25">
      <c r="A28" s="276" t="s">
        <v>754</v>
      </c>
      <c r="B28" s="277"/>
      <c r="C28" s="277"/>
      <c r="D28" s="277"/>
      <c r="E28" s="277"/>
      <c r="F28" s="277"/>
      <c r="G28" s="277"/>
      <c r="H28" s="277"/>
      <c r="I28" s="277"/>
      <c r="J28" s="277"/>
      <c r="K28" s="277"/>
      <c r="L28" s="277"/>
      <c r="M28" s="277"/>
      <c r="N28" s="277"/>
      <c r="O28" s="277"/>
      <c r="P28" s="277"/>
      <c r="Q28" s="277"/>
      <c r="R28" s="277"/>
      <c r="S28" s="277"/>
      <c r="T28" s="277"/>
      <c r="U28" s="277"/>
      <c r="V28" s="277"/>
      <c r="W28" s="278"/>
    </row>
    <row r="29" spans="1:23" ht="26.4" x14ac:dyDescent="0.25">
      <c r="A29" s="211" t="str">
        <f t="shared" ref="A29:A37" si="8">IF(COUNT(D29:H29)&gt;1,"ERROR",IF(COUNT(D29:H29)=0,"ERROR","OK"))</f>
        <v>OK</v>
      </c>
      <c r="B29" s="53">
        <v>20</v>
      </c>
      <c r="C29" s="54" t="s">
        <v>604</v>
      </c>
      <c r="D29" s="64"/>
      <c r="E29" s="65">
        <v>1</v>
      </c>
      <c r="F29" s="65"/>
      <c r="G29" s="65"/>
      <c r="H29" s="65"/>
      <c r="I29" s="58">
        <v>2</v>
      </c>
      <c r="J29" s="67">
        <f>E29*4+F29*3+G29*2+H29*1+D29*0</f>
        <v>4</v>
      </c>
      <c r="K29" s="68">
        <f t="shared" ref="K29:K37" si="9">J29*I29</f>
        <v>8</v>
      </c>
      <c r="L29" s="68">
        <f t="shared" si="6"/>
        <v>8</v>
      </c>
      <c r="M29" s="60" t="s">
        <v>466</v>
      </c>
      <c r="N29" s="59" t="s">
        <v>76</v>
      </c>
      <c r="O29" s="59" t="s">
        <v>112</v>
      </c>
      <c r="P29" s="59" t="s">
        <v>142</v>
      </c>
      <c r="Q29" s="59" t="s">
        <v>154</v>
      </c>
      <c r="R29" s="59"/>
      <c r="S29" s="59"/>
      <c r="T29" s="59">
        <v>14</v>
      </c>
      <c r="U29" s="59" t="s">
        <v>175</v>
      </c>
      <c r="V29" s="59"/>
      <c r="W29" s="59"/>
    </row>
    <row r="30" spans="1:23" ht="26.4" x14ac:dyDescent="0.25">
      <c r="A30" s="211" t="str">
        <f t="shared" si="8"/>
        <v>OK</v>
      </c>
      <c r="B30" s="53">
        <v>21</v>
      </c>
      <c r="C30" s="232" t="s">
        <v>574</v>
      </c>
      <c r="D30" s="64"/>
      <c r="E30" s="65">
        <v>1</v>
      </c>
      <c r="F30" s="65"/>
      <c r="G30" s="65"/>
      <c r="H30" s="65"/>
      <c r="I30" s="58">
        <v>2</v>
      </c>
      <c r="J30" s="67">
        <f t="shared" ref="J30:J37" si="10">E30*4+F30*3+G30*2+H30*1+D30*0</f>
        <v>4</v>
      </c>
      <c r="K30" s="68">
        <f t="shared" si="9"/>
        <v>8</v>
      </c>
      <c r="L30" s="68">
        <f>IF(D30=1,0,4*I30)</f>
        <v>8</v>
      </c>
      <c r="M30" s="60" t="s">
        <v>466</v>
      </c>
      <c r="N30" s="59" t="s">
        <v>76</v>
      </c>
      <c r="O30" s="59" t="s">
        <v>79</v>
      </c>
      <c r="P30" s="59" t="s">
        <v>112</v>
      </c>
      <c r="Q30" s="59" t="s">
        <v>153</v>
      </c>
      <c r="R30" s="59"/>
      <c r="S30" s="59"/>
      <c r="T30" s="59">
        <v>14</v>
      </c>
      <c r="U30" s="59" t="s">
        <v>175</v>
      </c>
      <c r="V30" s="59" t="s">
        <v>176</v>
      </c>
      <c r="W30" s="59"/>
    </row>
    <row r="31" spans="1:23" ht="26.4" x14ac:dyDescent="0.25">
      <c r="A31" s="211" t="str">
        <f t="shared" si="8"/>
        <v>OK</v>
      </c>
      <c r="B31" s="53">
        <v>22</v>
      </c>
      <c r="C31" s="54" t="s">
        <v>605</v>
      </c>
      <c r="D31" s="64">
        <v>1</v>
      </c>
      <c r="E31" s="65"/>
      <c r="F31" s="65"/>
      <c r="G31" s="65"/>
      <c r="H31" s="65"/>
      <c r="I31" s="58">
        <v>2</v>
      </c>
      <c r="J31" s="67">
        <f t="shared" si="10"/>
        <v>0</v>
      </c>
      <c r="K31" s="68">
        <f t="shared" si="9"/>
        <v>0</v>
      </c>
      <c r="L31" s="68">
        <f>IF(D31=1,0,4*I31)</f>
        <v>0</v>
      </c>
      <c r="M31" s="60" t="s">
        <v>466</v>
      </c>
      <c r="N31" s="59" t="s">
        <v>76</v>
      </c>
      <c r="O31" s="59" t="s">
        <v>79</v>
      </c>
      <c r="P31" s="59" t="s">
        <v>112</v>
      </c>
      <c r="Q31" s="59" t="s">
        <v>153</v>
      </c>
      <c r="R31" s="59"/>
      <c r="S31" s="59"/>
      <c r="T31" s="59">
        <v>14</v>
      </c>
      <c r="U31" s="59" t="s">
        <v>175</v>
      </c>
      <c r="V31" s="59" t="s">
        <v>176</v>
      </c>
      <c r="W31" s="59"/>
    </row>
    <row r="32" spans="1:23" ht="39.6" x14ac:dyDescent="0.25">
      <c r="A32" s="211" t="str">
        <f t="shared" si="8"/>
        <v>OK</v>
      </c>
      <c r="B32" s="53">
        <v>23</v>
      </c>
      <c r="C32" s="232" t="s">
        <v>575</v>
      </c>
      <c r="D32" s="64"/>
      <c r="E32" s="65">
        <v>1</v>
      </c>
      <c r="F32" s="65"/>
      <c r="G32" s="65"/>
      <c r="H32" s="65"/>
      <c r="I32" s="58">
        <v>1</v>
      </c>
      <c r="J32" s="67">
        <f t="shared" si="10"/>
        <v>4</v>
      </c>
      <c r="K32" s="68">
        <f t="shared" si="9"/>
        <v>4</v>
      </c>
      <c r="L32" s="68">
        <f>IF(D32=1,0,4*I32)</f>
        <v>4</v>
      </c>
      <c r="M32" s="60" t="s">
        <v>466</v>
      </c>
      <c r="N32" s="59" t="s">
        <v>79</v>
      </c>
      <c r="O32" s="59" t="s">
        <v>177</v>
      </c>
      <c r="P32" s="59" t="s">
        <v>178</v>
      </c>
      <c r="Q32" s="59"/>
      <c r="R32" s="59"/>
      <c r="S32" s="59"/>
      <c r="T32" s="59">
        <v>14</v>
      </c>
      <c r="U32" s="59" t="s">
        <v>175</v>
      </c>
      <c r="V32" s="59" t="s">
        <v>176</v>
      </c>
      <c r="W32" s="59"/>
    </row>
    <row r="33" spans="1:23" ht="26.4" x14ac:dyDescent="0.25">
      <c r="A33" s="211" t="str">
        <f t="shared" si="8"/>
        <v>OK</v>
      </c>
      <c r="B33" s="53">
        <v>24</v>
      </c>
      <c r="C33" s="54" t="s">
        <v>606</v>
      </c>
      <c r="D33" s="64">
        <v>1</v>
      </c>
      <c r="E33" s="65"/>
      <c r="F33" s="65"/>
      <c r="G33" s="65"/>
      <c r="H33" s="65"/>
      <c r="I33" s="58">
        <v>1</v>
      </c>
      <c r="J33" s="67">
        <f t="shared" si="10"/>
        <v>0</v>
      </c>
      <c r="K33" s="68">
        <f t="shared" si="9"/>
        <v>0</v>
      </c>
      <c r="L33" s="68">
        <f t="shared" ref="L33:L40" si="11">IF(D33=1,0,4*I33)</f>
        <v>0</v>
      </c>
      <c r="M33" s="60" t="s">
        <v>466</v>
      </c>
      <c r="N33" s="59" t="s">
        <v>79</v>
      </c>
      <c r="O33" s="59" t="s">
        <v>112</v>
      </c>
      <c r="P33" s="59" t="s">
        <v>177</v>
      </c>
      <c r="Q33" s="59" t="s">
        <v>178</v>
      </c>
      <c r="R33" s="59"/>
      <c r="S33" s="59"/>
      <c r="T33" s="59">
        <v>14</v>
      </c>
      <c r="U33" s="59" t="s">
        <v>175</v>
      </c>
      <c r="V33" s="59" t="s">
        <v>176</v>
      </c>
      <c r="W33" s="59"/>
    </row>
    <row r="34" spans="1:23" ht="39.6" x14ac:dyDescent="0.25">
      <c r="A34" s="211" t="str">
        <f t="shared" si="8"/>
        <v>OK</v>
      </c>
      <c r="B34" s="53">
        <v>25</v>
      </c>
      <c r="C34" s="55" t="s">
        <v>607</v>
      </c>
      <c r="D34" s="64"/>
      <c r="E34" s="65">
        <v>1</v>
      </c>
      <c r="F34" s="65"/>
      <c r="G34" s="65"/>
      <c r="H34" s="65"/>
      <c r="I34" s="58">
        <v>2</v>
      </c>
      <c r="J34" s="67">
        <f t="shared" si="10"/>
        <v>4</v>
      </c>
      <c r="K34" s="68">
        <f t="shared" si="9"/>
        <v>8</v>
      </c>
      <c r="L34" s="68">
        <f t="shared" si="11"/>
        <v>8</v>
      </c>
      <c r="M34" s="60" t="s">
        <v>466</v>
      </c>
      <c r="N34" s="59" t="s">
        <v>79</v>
      </c>
      <c r="O34" s="59" t="s">
        <v>177</v>
      </c>
      <c r="P34" s="59" t="s">
        <v>179</v>
      </c>
      <c r="Q34" s="59" t="s">
        <v>180</v>
      </c>
      <c r="R34" s="59"/>
      <c r="S34" s="59"/>
      <c r="T34" s="59">
        <v>14</v>
      </c>
      <c r="U34" s="59" t="s">
        <v>176</v>
      </c>
      <c r="V34" s="59"/>
      <c r="W34" s="59"/>
    </row>
    <row r="35" spans="1:23" ht="26.4" x14ac:dyDescent="0.25">
      <c r="A35" s="211" t="str">
        <f t="shared" si="8"/>
        <v>OK</v>
      </c>
      <c r="B35" s="53">
        <v>26</v>
      </c>
      <c r="C35" s="54" t="s">
        <v>608</v>
      </c>
      <c r="D35" s="64"/>
      <c r="E35" s="65">
        <v>1</v>
      </c>
      <c r="F35" s="65"/>
      <c r="G35" s="65"/>
      <c r="H35" s="65"/>
      <c r="I35" s="58">
        <v>2</v>
      </c>
      <c r="J35" s="67">
        <f t="shared" si="10"/>
        <v>4</v>
      </c>
      <c r="K35" s="68">
        <f t="shared" si="9"/>
        <v>8</v>
      </c>
      <c r="L35" s="68">
        <f t="shared" si="11"/>
        <v>8</v>
      </c>
      <c r="M35" s="60" t="s">
        <v>466</v>
      </c>
      <c r="N35" s="59" t="s">
        <v>77</v>
      </c>
      <c r="O35" s="59" t="s">
        <v>21</v>
      </c>
      <c r="P35" s="59" t="s">
        <v>91</v>
      </c>
      <c r="Q35" s="59"/>
      <c r="R35" s="59"/>
      <c r="S35" s="59"/>
      <c r="T35" s="59" t="s">
        <v>147</v>
      </c>
      <c r="U35" s="59"/>
      <c r="V35" s="59"/>
      <c r="W35" s="59"/>
    </row>
    <row r="36" spans="1:23" ht="27" customHeight="1" x14ac:dyDescent="0.25">
      <c r="A36" s="211" t="str">
        <f t="shared" si="8"/>
        <v>OK</v>
      </c>
      <c r="B36" s="53">
        <v>27</v>
      </c>
      <c r="C36" s="232" t="s">
        <v>1283</v>
      </c>
      <c r="D36" s="64"/>
      <c r="E36" s="65">
        <v>1</v>
      </c>
      <c r="F36" s="65"/>
      <c r="G36" s="65"/>
      <c r="H36" s="65"/>
      <c r="I36" s="58">
        <v>1</v>
      </c>
      <c r="J36" s="67">
        <f t="shared" si="10"/>
        <v>4</v>
      </c>
      <c r="K36" s="68">
        <f t="shared" si="9"/>
        <v>4</v>
      </c>
      <c r="L36" s="68">
        <f t="shared" si="11"/>
        <v>4</v>
      </c>
      <c r="M36" s="60" t="s">
        <v>466</v>
      </c>
      <c r="N36" s="59" t="s">
        <v>76</v>
      </c>
      <c r="O36" s="59" t="s">
        <v>112</v>
      </c>
      <c r="P36" s="59" t="s">
        <v>143</v>
      </c>
      <c r="Q36" s="59" t="s">
        <v>181</v>
      </c>
      <c r="R36" s="59" t="s">
        <v>182</v>
      </c>
      <c r="S36" s="59"/>
      <c r="T36" s="59" t="s">
        <v>183</v>
      </c>
      <c r="U36" s="59" t="s">
        <v>176</v>
      </c>
      <c r="V36" s="59"/>
      <c r="W36" s="59"/>
    </row>
    <row r="37" spans="1:23" ht="43.5" customHeight="1" x14ac:dyDescent="0.25">
      <c r="A37" s="211" t="str">
        <f t="shared" si="8"/>
        <v>OK</v>
      </c>
      <c r="B37" s="53">
        <v>28</v>
      </c>
      <c r="C37" s="54" t="s">
        <v>1298</v>
      </c>
      <c r="D37" s="64">
        <v>1</v>
      </c>
      <c r="E37" s="65"/>
      <c r="F37" s="65"/>
      <c r="G37" s="65"/>
      <c r="H37" s="65"/>
      <c r="I37" s="58">
        <v>1</v>
      </c>
      <c r="J37" s="67">
        <f t="shared" si="10"/>
        <v>0</v>
      </c>
      <c r="K37" s="68">
        <f t="shared" si="9"/>
        <v>0</v>
      </c>
      <c r="L37" s="68">
        <f t="shared" si="11"/>
        <v>0</v>
      </c>
      <c r="M37" s="60" t="s">
        <v>466</v>
      </c>
      <c r="N37" s="59" t="s">
        <v>123</v>
      </c>
      <c r="O37" s="59" t="s">
        <v>41</v>
      </c>
      <c r="P37" s="59" t="s">
        <v>70</v>
      </c>
      <c r="Q37" s="59"/>
      <c r="R37" s="59"/>
      <c r="S37" s="59"/>
      <c r="T37" s="59" t="s">
        <v>184</v>
      </c>
      <c r="U37" s="59" t="s">
        <v>185</v>
      </c>
      <c r="V37" s="59" t="s">
        <v>186</v>
      </c>
      <c r="W37" s="59"/>
    </row>
    <row r="38" spans="1:23" ht="15.75" customHeight="1" x14ac:dyDescent="0.25">
      <c r="A38" s="276" t="s">
        <v>840</v>
      </c>
      <c r="B38" s="277"/>
      <c r="C38" s="277"/>
      <c r="D38" s="277"/>
      <c r="E38" s="277"/>
      <c r="F38" s="277"/>
      <c r="G38" s="277"/>
      <c r="H38" s="277"/>
      <c r="I38" s="277"/>
      <c r="J38" s="277"/>
      <c r="K38" s="277"/>
      <c r="L38" s="277"/>
      <c r="M38" s="277"/>
      <c r="N38" s="277"/>
      <c r="O38" s="277"/>
      <c r="P38" s="277"/>
      <c r="Q38" s="277"/>
      <c r="R38" s="277"/>
      <c r="S38" s="277"/>
      <c r="T38" s="277"/>
      <c r="U38" s="277"/>
      <c r="V38" s="277"/>
      <c r="W38" s="278"/>
    </row>
    <row r="39" spans="1:23" ht="39.6" x14ac:dyDescent="0.25">
      <c r="A39" s="211" t="str">
        <f t="shared" ref="A39:A43" si="12">IF(COUNT(D39:H39)&gt;1,"ERROR",IF(COUNT(D39:H39)=0,"ERROR","OK"))</f>
        <v>OK</v>
      </c>
      <c r="B39" s="53">
        <v>29</v>
      </c>
      <c r="C39" s="116" t="s">
        <v>609</v>
      </c>
      <c r="D39" s="64"/>
      <c r="E39" s="65"/>
      <c r="F39" s="65">
        <v>1</v>
      </c>
      <c r="G39" s="65"/>
      <c r="H39" s="65"/>
      <c r="I39" s="58">
        <v>1</v>
      </c>
      <c r="J39" s="67">
        <f>E39*4+F39*3+G39*2+H39*1+D39*0</f>
        <v>3</v>
      </c>
      <c r="K39" s="68">
        <f t="shared" ref="K39:K46" si="13">J39*I39</f>
        <v>3</v>
      </c>
      <c r="L39" s="68">
        <f t="shared" si="11"/>
        <v>4</v>
      </c>
      <c r="M39" s="60" t="s">
        <v>472</v>
      </c>
      <c r="N39" s="59" t="s">
        <v>89</v>
      </c>
      <c r="O39" s="59" t="s">
        <v>93</v>
      </c>
      <c r="P39" s="59" t="s">
        <v>90</v>
      </c>
      <c r="Q39" s="59" t="s">
        <v>21</v>
      </c>
      <c r="R39" s="59"/>
      <c r="S39" s="59"/>
      <c r="T39" s="59" t="s">
        <v>147</v>
      </c>
      <c r="U39" s="59">
        <v>40</v>
      </c>
      <c r="V39" s="59" t="s">
        <v>159</v>
      </c>
      <c r="W39" s="59"/>
    </row>
    <row r="40" spans="1:23" ht="39.6" x14ac:dyDescent="0.25">
      <c r="A40" s="211" t="str">
        <f t="shared" si="12"/>
        <v>OK</v>
      </c>
      <c r="B40" s="53">
        <v>30</v>
      </c>
      <c r="C40" s="233" t="s">
        <v>576</v>
      </c>
      <c r="D40" s="64"/>
      <c r="E40" s="65">
        <v>1</v>
      </c>
      <c r="F40" s="65"/>
      <c r="G40" s="65"/>
      <c r="H40" s="65"/>
      <c r="I40" s="58">
        <v>1</v>
      </c>
      <c r="J40" s="67">
        <f t="shared" ref="J40:J46" si="14">E40*4+F40*3+G40*2+H40*1+D40*0</f>
        <v>4</v>
      </c>
      <c r="K40" s="68">
        <f t="shared" si="13"/>
        <v>4</v>
      </c>
      <c r="L40" s="68">
        <f t="shared" si="11"/>
        <v>4</v>
      </c>
      <c r="M40" s="60" t="s">
        <v>472</v>
      </c>
      <c r="N40" s="59" t="s">
        <v>89</v>
      </c>
      <c r="O40" s="59" t="s">
        <v>93</v>
      </c>
      <c r="P40" s="59" t="s">
        <v>90</v>
      </c>
      <c r="Q40" s="59" t="s">
        <v>21</v>
      </c>
      <c r="R40" s="59"/>
      <c r="S40" s="59"/>
      <c r="T40" s="59" t="s">
        <v>147</v>
      </c>
      <c r="U40" s="59" t="s">
        <v>176</v>
      </c>
      <c r="V40" s="59" t="s">
        <v>187</v>
      </c>
      <c r="W40" s="59"/>
    </row>
    <row r="41" spans="1:23" ht="26.4" x14ac:dyDescent="0.25">
      <c r="A41" s="211" t="str">
        <f t="shared" si="12"/>
        <v>OK</v>
      </c>
      <c r="B41" s="53">
        <v>31</v>
      </c>
      <c r="C41" s="116" t="s">
        <v>610</v>
      </c>
      <c r="D41" s="64"/>
      <c r="E41" s="65"/>
      <c r="F41" s="65">
        <v>1</v>
      </c>
      <c r="G41" s="65"/>
      <c r="H41" s="65"/>
      <c r="I41" s="58">
        <v>1</v>
      </c>
      <c r="J41" s="67">
        <f t="shared" si="14"/>
        <v>3</v>
      </c>
      <c r="K41" s="68">
        <f t="shared" si="13"/>
        <v>3</v>
      </c>
      <c r="L41" s="68">
        <f>IF(D41=1,0,4*I41)</f>
        <v>4</v>
      </c>
      <c r="M41" s="60" t="s">
        <v>472</v>
      </c>
      <c r="N41" s="59" t="s">
        <v>89</v>
      </c>
      <c r="O41" s="59" t="s">
        <v>21</v>
      </c>
      <c r="P41" s="59" t="s">
        <v>88</v>
      </c>
      <c r="Q41" s="59"/>
      <c r="R41" s="59"/>
      <c r="S41" s="59"/>
      <c r="T41" s="59" t="s">
        <v>147</v>
      </c>
      <c r="U41" s="59" t="s">
        <v>176</v>
      </c>
      <c r="V41" s="59"/>
      <c r="W41" s="59"/>
    </row>
    <row r="42" spans="1:23" ht="52.8" x14ac:dyDescent="0.25">
      <c r="A42" s="211" t="str">
        <f t="shared" si="12"/>
        <v>OK</v>
      </c>
      <c r="B42" s="53">
        <v>32</v>
      </c>
      <c r="C42" s="116" t="s">
        <v>611</v>
      </c>
      <c r="D42" s="64"/>
      <c r="E42" s="65">
        <v>1</v>
      </c>
      <c r="F42" s="65"/>
      <c r="G42" s="65"/>
      <c r="H42" s="65"/>
      <c r="I42" s="58">
        <v>2</v>
      </c>
      <c r="J42" s="67">
        <f t="shared" si="14"/>
        <v>4</v>
      </c>
      <c r="K42" s="68">
        <f t="shared" si="13"/>
        <v>8</v>
      </c>
      <c r="L42" s="68">
        <f>IF(D42=1,0,4*I42)</f>
        <v>8</v>
      </c>
      <c r="M42" s="60" t="s">
        <v>472</v>
      </c>
      <c r="N42" s="59" t="s">
        <v>75</v>
      </c>
      <c r="O42" s="59" t="s">
        <v>88</v>
      </c>
      <c r="P42" s="59" t="s">
        <v>21</v>
      </c>
      <c r="Q42" s="59" t="s">
        <v>93</v>
      </c>
      <c r="R42" s="59"/>
      <c r="S42" s="59"/>
      <c r="T42" s="59" t="s">
        <v>147</v>
      </c>
      <c r="U42" s="59" t="s">
        <v>162</v>
      </c>
      <c r="V42" s="59" t="s">
        <v>188</v>
      </c>
      <c r="W42" s="59" t="s">
        <v>170</v>
      </c>
    </row>
    <row r="43" spans="1:23" ht="39.6" x14ac:dyDescent="0.25">
      <c r="A43" s="211" t="str">
        <f t="shared" si="12"/>
        <v>OK</v>
      </c>
      <c r="B43" s="53">
        <v>33</v>
      </c>
      <c r="C43" s="116" t="s">
        <v>612</v>
      </c>
      <c r="D43" s="64"/>
      <c r="E43" s="65">
        <v>1</v>
      </c>
      <c r="F43" s="65"/>
      <c r="G43" s="65"/>
      <c r="H43" s="65"/>
      <c r="I43" s="58">
        <v>1</v>
      </c>
      <c r="J43" s="67">
        <f t="shared" si="14"/>
        <v>4</v>
      </c>
      <c r="K43" s="68">
        <f t="shared" si="13"/>
        <v>4</v>
      </c>
      <c r="L43" s="68">
        <f>IF(D43=1,0,4*I43)</f>
        <v>4</v>
      </c>
      <c r="M43" s="60" t="s">
        <v>472</v>
      </c>
      <c r="N43" s="59" t="s">
        <v>90</v>
      </c>
      <c r="O43" s="59" t="s">
        <v>88</v>
      </c>
      <c r="P43" s="59" t="s">
        <v>21</v>
      </c>
      <c r="Q43" s="59" t="s">
        <v>189</v>
      </c>
      <c r="R43" s="59"/>
      <c r="S43" s="59"/>
      <c r="T43" s="59" t="s">
        <v>147</v>
      </c>
      <c r="U43" s="59" t="s">
        <v>160</v>
      </c>
      <c r="V43" s="59"/>
      <c r="W43" s="59"/>
    </row>
    <row r="44" spans="1:23" ht="15.6" x14ac:dyDescent="0.25">
      <c r="A44" s="276" t="s">
        <v>1281</v>
      </c>
      <c r="B44" s="277"/>
      <c r="C44" s="277"/>
      <c r="D44" s="277"/>
      <c r="E44" s="277"/>
      <c r="F44" s="277"/>
      <c r="G44" s="277"/>
      <c r="H44" s="277"/>
      <c r="I44" s="277"/>
      <c r="J44" s="277"/>
      <c r="K44" s="277"/>
      <c r="L44" s="277"/>
      <c r="M44" s="277"/>
      <c r="N44" s="277"/>
      <c r="O44" s="277"/>
      <c r="P44" s="277"/>
      <c r="Q44" s="277"/>
      <c r="R44" s="277"/>
      <c r="S44" s="277"/>
      <c r="T44" s="277"/>
      <c r="U44" s="277"/>
      <c r="V44" s="277"/>
      <c r="W44" s="278"/>
    </row>
    <row r="45" spans="1:23" ht="39.6" x14ac:dyDescent="0.25">
      <c r="A45" s="240" t="str">
        <f t="shared" ref="A45:A46" si="15">IF(COUNT(D45:H45)&gt;1,"ERROR",IF(COUNT(D45:H45)=0,"ERROR","OK"))</f>
        <v>OK</v>
      </c>
      <c r="B45" s="241">
        <v>34</v>
      </c>
      <c r="C45" s="212" t="s">
        <v>1301</v>
      </c>
      <c r="D45" s="242"/>
      <c r="E45" s="242"/>
      <c r="F45" s="242">
        <v>1</v>
      </c>
      <c r="G45" s="242"/>
      <c r="H45" s="242"/>
      <c r="I45" s="243">
        <v>1</v>
      </c>
      <c r="J45" s="244">
        <f t="shared" si="14"/>
        <v>3</v>
      </c>
      <c r="K45" s="245">
        <f t="shared" si="13"/>
        <v>3</v>
      </c>
      <c r="L45" s="245">
        <f>IF(D45=1,0,4*I45)</f>
        <v>4</v>
      </c>
      <c r="M45" s="246" t="s">
        <v>474</v>
      </c>
      <c r="N45" s="246" t="s">
        <v>90</v>
      </c>
      <c r="O45" s="246" t="s">
        <v>75</v>
      </c>
      <c r="P45" s="246"/>
      <c r="Q45" s="246"/>
      <c r="R45" s="246"/>
      <c r="S45" s="246"/>
      <c r="T45" s="246" t="s">
        <v>147</v>
      </c>
      <c r="U45" s="246"/>
      <c r="V45" s="246"/>
      <c r="W45" s="246"/>
    </row>
    <row r="46" spans="1:23" ht="36" customHeight="1" x14ac:dyDescent="0.25">
      <c r="A46" s="240" t="str">
        <f t="shared" si="15"/>
        <v>OK</v>
      </c>
      <c r="B46" s="241">
        <v>35</v>
      </c>
      <c r="C46" s="212" t="s">
        <v>613</v>
      </c>
      <c r="D46" s="242"/>
      <c r="E46" s="242">
        <v>1</v>
      </c>
      <c r="F46" s="242"/>
      <c r="G46" s="242"/>
      <c r="H46" s="242"/>
      <c r="I46" s="243">
        <v>1</v>
      </c>
      <c r="J46" s="244">
        <f t="shared" si="14"/>
        <v>4</v>
      </c>
      <c r="K46" s="245">
        <f t="shared" si="13"/>
        <v>4</v>
      </c>
      <c r="L46" s="245">
        <f>IF(D46=1,0,4*I46)</f>
        <v>4</v>
      </c>
      <c r="M46" s="246" t="s">
        <v>474</v>
      </c>
      <c r="N46" s="246" t="s">
        <v>75</v>
      </c>
      <c r="O46" s="246" t="s">
        <v>90</v>
      </c>
      <c r="P46" s="246" t="s">
        <v>89</v>
      </c>
      <c r="Q46" s="246" t="s">
        <v>92</v>
      </c>
      <c r="R46" s="246"/>
      <c r="S46" s="246"/>
      <c r="T46" s="246" t="s">
        <v>147</v>
      </c>
      <c r="U46" s="246" t="s">
        <v>159</v>
      </c>
      <c r="V46" s="246">
        <v>48</v>
      </c>
      <c r="W46" s="246">
        <v>52</v>
      </c>
    </row>
    <row r="47" spans="1:23" ht="15.6" x14ac:dyDescent="0.25">
      <c r="A47" s="265" t="s">
        <v>709</v>
      </c>
      <c r="B47" s="266"/>
      <c r="C47" s="266"/>
      <c r="D47" s="266"/>
      <c r="E47" s="266"/>
      <c r="F47" s="266"/>
      <c r="G47" s="266"/>
      <c r="H47" s="266"/>
      <c r="I47" s="266"/>
      <c r="J47" s="266"/>
      <c r="K47" s="266"/>
      <c r="L47" s="266"/>
      <c r="M47" s="266"/>
      <c r="N47" s="266"/>
      <c r="O47" s="266"/>
      <c r="P47" s="266"/>
      <c r="Q47" s="266"/>
      <c r="R47" s="266"/>
      <c r="S47" s="266"/>
      <c r="T47" s="266"/>
      <c r="U47" s="266"/>
      <c r="V47" s="266"/>
      <c r="W47" s="267"/>
    </row>
    <row r="48" spans="1:23" ht="55.05" customHeight="1" x14ac:dyDescent="0.25">
      <c r="A48" s="240" t="str">
        <f t="shared" ref="A48:A50" si="16">IF(COUNT(D48:H48)&gt;1,"ERROR",IF(COUNT(D48:H48)=0,"ERROR","OK"))</f>
        <v>OK</v>
      </c>
      <c r="B48" s="241">
        <v>36</v>
      </c>
      <c r="C48" s="212" t="s">
        <v>578</v>
      </c>
      <c r="D48" s="242"/>
      <c r="E48" s="242"/>
      <c r="F48" s="242">
        <v>1</v>
      </c>
      <c r="G48" s="242"/>
      <c r="H48" s="242"/>
      <c r="I48" s="243">
        <v>1</v>
      </c>
      <c r="J48" s="244">
        <f>E48*4+F48*3+G48*2+H48*1+D48*0</f>
        <v>3</v>
      </c>
      <c r="K48" s="245">
        <f>J48*I48</f>
        <v>3</v>
      </c>
      <c r="L48" s="245">
        <f>IF(D48=1,0,4*I48)</f>
        <v>4</v>
      </c>
      <c r="M48" s="246" t="s">
        <v>458</v>
      </c>
      <c r="N48" s="246" t="s">
        <v>94</v>
      </c>
      <c r="O48" s="246" t="s">
        <v>28</v>
      </c>
      <c r="P48" s="246" t="s">
        <v>23</v>
      </c>
      <c r="Q48" s="246" t="s">
        <v>100</v>
      </c>
      <c r="R48" s="246"/>
      <c r="S48" s="246"/>
      <c r="T48" s="246" t="s">
        <v>147</v>
      </c>
      <c r="U48" s="246" t="s">
        <v>156</v>
      </c>
      <c r="V48" s="246"/>
      <c r="W48" s="246"/>
    </row>
    <row r="49" spans="1:23" ht="46.05" customHeight="1" x14ac:dyDescent="0.25">
      <c r="A49" s="240" t="str">
        <f t="shared" si="16"/>
        <v>OK</v>
      </c>
      <c r="B49" s="241">
        <v>37</v>
      </c>
      <c r="C49" s="212" t="s">
        <v>614</v>
      </c>
      <c r="D49" s="242"/>
      <c r="E49" s="242">
        <v>1</v>
      </c>
      <c r="F49" s="242"/>
      <c r="G49" s="242"/>
      <c r="H49" s="242"/>
      <c r="I49" s="243">
        <v>1</v>
      </c>
      <c r="J49" s="244">
        <f>E49*4+F49*3+G49*2+H49*1+D49*0</f>
        <v>4</v>
      </c>
      <c r="K49" s="245">
        <f>J49*I49</f>
        <v>4</v>
      </c>
      <c r="L49" s="245">
        <f>IF(D49=1,0,4*I49)</f>
        <v>4</v>
      </c>
      <c r="M49" s="246" t="s">
        <v>458</v>
      </c>
      <c r="N49" s="246" t="s">
        <v>86</v>
      </c>
      <c r="O49" s="246" t="s">
        <v>190</v>
      </c>
      <c r="P49" s="246"/>
      <c r="Q49" s="246"/>
      <c r="R49" s="246"/>
      <c r="S49" s="246"/>
      <c r="T49" s="246" t="s">
        <v>147</v>
      </c>
      <c r="U49" s="246" t="s">
        <v>156</v>
      </c>
      <c r="V49" s="246"/>
      <c r="W49" s="246"/>
    </row>
    <row r="50" spans="1:23" ht="27" thickBot="1" x14ac:dyDescent="0.3">
      <c r="A50" s="248" t="str">
        <f t="shared" si="16"/>
        <v>OK</v>
      </c>
      <c r="B50" s="249">
        <v>38</v>
      </c>
      <c r="C50" s="250" t="s">
        <v>1302</v>
      </c>
      <c r="D50" s="242"/>
      <c r="E50" s="242">
        <v>1</v>
      </c>
      <c r="F50" s="242"/>
      <c r="G50" s="242"/>
      <c r="H50" s="242"/>
      <c r="I50" s="251">
        <v>1</v>
      </c>
      <c r="J50" s="252">
        <f>E50*4+F50*3+G50*2+H50*1+D50*0</f>
        <v>4</v>
      </c>
      <c r="K50" s="252">
        <f>J50*I50</f>
        <v>4</v>
      </c>
      <c r="L50" s="253">
        <f>IF(D50=1,0,4*I50)</f>
        <v>4</v>
      </c>
      <c r="M50" s="254" t="s">
        <v>458</v>
      </c>
      <c r="N50" s="254" t="s">
        <v>87</v>
      </c>
      <c r="O50" s="254" t="s">
        <v>190</v>
      </c>
      <c r="P50" s="254"/>
      <c r="Q50" s="254"/>
      <c r="R50" s="254"/>
      <c r="S50" s="254"/>
      <c r="T50" s="254" t="s">
        <v>147</v>
      </c>
      <c r="U50" s="254" t="s">
        <v>156</v>
      </c>
      <c r="V50" s="254"/>
      <c r="W50" s="254"/>
    </row>
    <row r="51" spans="1:23" s="26" customFormat="1" x14ac:dyDescent="0.25">
      <c r="B51" s="37"/>
      <c r="C51" s="37"/>
      <c r="D51" s="25"/>
      <c r="E51" s="38"/>
      <c r="F51" s="38"/>
      <c r="G51" s="38"/>
      <c r="H51" s="38"/>
      <c r="I51" s="39"/>
      <c r="J51" s="39"/>
      <c r="K51" s="40"/>
      <c r="L51" s="40"/>
      <c r="M51" s="41"/>
      <c r="N51" s="42"/>
      <c r="O51" s="42"/>
      <c r="P51" s="42"/>
      <c r="Q51" s="42"/>
      <c r="R51" s="42"/>
      <c r="S51" s="42"/>
      <c r="T51" s="42"/>
      <c r="U51" s="42"/>
      <c r="V51" s="42"/>
      <c r="W51" s="227"/>
    </row>
    <row r="52" spans="1:23" x14ac:dyDescent="0.25">
      <c r="B52" s="7"/>
      <c r="C52" s="8"/>
      <c r="D52" s="8"/>
      <c r="E52" s="23"/>
      <c r="F52" s="23"/>
      <c r="G52" s="23"/>
      <c r="H52" s="23"/>
      <c r="I52" s="23"/>
      <c r="J52" s="23"/>
      <c r="K52" s="23"/>
      <c r="L52" s="23"/>
      <c r="M52" s="23"/>
      <c r="N52" s="23"/>
      <c r="O52" s="18"/>
      <c r="P52" s="13"/>
      <c r="Q52" s="13"/>
      <c r="R52" s="13"/>
      <c r="S52" s="13"/>
      <c r="T52" s="13"/>
      <c r="U52" s="13"/>
      <c r="V52" s="13"/>
      <c r="W52" s="228"/>
    </row>
    <row r="53" spans="1:23" x14ac:dyDescent="0.25">
      <c r="L53" s="23"/>
      <c r="M53" s="23"/>
      <c r="N53" s="23"/>
      <c r="O53" s="18"/>
      <c r="P53" s="18"/>
      <c r="Q53" s="18"/>
      <c r="R53" s="16"/>
      <c r="S53" s="16"/>
      <c r="T53" s="16"/>
      <c r="U53" s="16"/>
      <c r="V53" s="16"/>
      <c r="W53" s="229"/>
    </row>
  </sheetData>
  <sheetProtection formatColumns="0" formatRows="0"/>
  <customSheetViews>
    <customSheetView guid="{7420B12A-7942-457E-981F-D2D91C809DAA}" scale="90" topLeftCell="A328">
      <selection activeCell="F341" sqref="F341"/>
      <pageMargins left="0.39370078740157483" right="0.39370078740157483" top="0.78740157480314965" bottom="0.78740157480314965" header="0.31496062992125984" footer="0.31496062992125984"/>
      <pageSetup paperSize="9" orientation="landscape" verticalDpi="1200"/>
      <headerFooter alignWithMargins="0">
        <oddFooter>&amp;C&amp;P</oddFooter>
      </headerFooter>
    </customSheetView>
  </customSheetViews>
  <mergeCells count="18">
    <mergeCell ref="A38:W38"/>
    <mergeCell ref="A44:W44"/>
    <mergeCell ref="A47:W47"/>
    <mergeCell ref="C3:C4"/>
    <mergeCell ref="N4:S4"/>
    <mergeCell ref="A9:W9"/>
    <mergeCell ref="A13:W13"/>
    <mergeCell ref="A28:W28"/>
    <mergeCell ref="A1:W1"/>
    <mergeCell ref="A2:W2"/>
    <mergeCell ref="T4:W4"/>
    <mergeCell ref="N3:W3"/>
    <mergeCell ref="A19:W19"/>
    <mergeCell ref="M3:M4"/>
    <mergeCell ref="A5:W5"/>
    <mergeCell ref="A3:A4"/>
    <mergeCell ref="D3:H3"/>
    <mergeCell ref="B3:B4"/>
  </mergeCells>
  <conditionalFormatting sqref="B25:B27 B33 B35 B37 B40 B11:B12 B14:B16">
    <cfRule type="expression" dxfId="377" priority="1169" stopIfTrue="1">
      <formula>SUM(D11:H11)&lt;1</formula>
    </cfRule>
  </conditionalFormatting>
  <conditionalFormatting sqref="B7">
    <cfRule type="expression" dxfId="376" priority="1015" stopIfTrue="1">
      <formula>SUM(D7:H7)&lt;1</formula>
    </cfRule>
  </conditionalFormatting>
  <conditionalFormatting sqref="B8">
    <cfRule type="expression" dxfId="375" priority="1014" stopIfTrue="1">
      <formula>SUM(D8:H8)&lt;1</formula>
    </cfRule>
  </conditionalFormatting>
  <conditionalFormatting sqref="B10 B36 B39 B20:B24 B29:B32 B34 B41:B43 B48:B50 B45:B46">
    <cfRule type="expression" dxfId="374" priority="1012" stopIfTrue="1">
      <formula>SUM(D10:H10)&lt;1</formula>
    </cfRule>
  </conditionalFormatting>
  <conditionalFormatting sqref="B17">
    <cfRule type="expression" dxfId="373" priority="1005" stopIfTrue="1">
      <formula>SUM(D17:H17)&lt;1</formula>
    </cfRule>
  </conditionalFormatting>
  <conditionalFormatting sqref="B18">
    <cfRule type="expression" dxfId="372" priority="1004" stopIfTrue="1">
      <formula>SUM(D18:H18)&lt;1</formula>
    </cfRule>
  </conditionalFormatting>
  <conditionalFormatting sqref="B6">
    <cfRule type="expression" dxfId="371" priority="673" stopIfTrue="1">
      <formula>SUM(D6:H6)&lt;1</formula>
    </cfRule>
  </conditionalFormatting>
  <conditionalFormatting sqref="E51:H51">
    <cfRule type="cellIs" dxfId="370" priority="507" stopIfTrue="1" operator="greaterThan">
      <formula>1</formula>
    </cfRule>
  </conditionalFormatting>
  <conditionalFormatting sqref="E51:H51">
    <cfRule type="duplicateValues" dxfId="369" priority="506" stopIfTrue="1"/>
  </conditionalFormatting>
  <conditionalFormatting sqref="I3">
    <cfRule type="colorScale" priority="77">
      <colorScale>
        <cfvo type="min"/>
        <cfvo type="max"/>
        <color rgb="FFFFC000"/>
        <color rgb="FFFFEF9C"/>
      </colorScale>
    </cfRule>
    <cfRule type="colorScale" priority="78">
      <colorScale>
        <cfvo type="min"/>
        <cfvo type="percentile" val="50"/>
        <cfvo type="max"/>
        <color rgb="FFF8696B"/>
        <color rgb="FFFFEB84"/>
        <color rgb="FF63BE7B"/>
      </colorScale>
    </cfRule>
    <cfRule type="colorScale" priority="79">
      <colorScale>
        <cfvo type="num" val="&quot;$J$7&quot;"/>
        <cfvo type="num" val="#REF!"/>
        <color rgb="FFFF7128"/>
        <color rgb="FFFFEF9C"/>
      </colorScale>
    </cfRule>
  </conditionalFormatting>
  <conditionalFormatting sqref="D3">
    <cfRule type="colorScale" priority="74">
      <colorScale>
        <cfvo type="min"/>
        <cfvo type="max"/>
        <color rgb="FFFFC000"/>
        <color rgb="FFFFEF9C"/>
      </colorScale>
    </cfRule>
    <cfRule type="colorScale" priority="75">
      <colorScale>
        <cfvo type="min"/>
        <cfvo type="percentile" val="50"/>
        <cfvo type="max"/>
        <color rgb="FFF8696B"/>
        <color rgb="FFFFEB84"/>
        <color rgb="FF63BE7B"/>
      </colorScale>
    </cfRule>
    <cfRule type="colorScale" priority="76">
      <colorScale>
        <cfvo type="num" val="&quot;$J$7&quot;"/>
        <cfvo type="num" val="#REF!"/>
        <color rgb="FFFF7128"/>
        <color rgb="FFFFEF9C"/>
      </colorScale>
    </cfRule>
  </conditionalFormatting>
  <conditionalFormatting sqref="A48:A50">
    <cfRule type="containsText" dxfId="368" priority="50" operator="containsText" text="ERROR">
      <formula>NOT(ISERROR(SEARCH("ERROR",A48)))</formula>
    </cfRule>
  </conditionalFormatting>
  <conditionalFormatting sqref="D48:H48">
    <cfRule type="duplicateValues" dxfId="367" priority="46"/>
  </conditionalFormatting>
  <conditionalFormatting sqref="D49:H49">
    <cfRule type="duplicateValues" dxfId="366" priority="45"/>
  </conditionalFormatting>
  <conditionalFormatting sqref="D50:H50">
    <cfRule type="duplicateValues" dxfId="365" priority="44"/>
  </conditionalFormatting>
  <conditionalFormatting sqref="A45:A46">
    <cfRule type="containsText" dxfId="364" priority="43" operator="containsText" text="ERROR">
      <formula>NOT(ISERROR(SEARCH("ERROR",A45)))</formula>
    </cfRule>
  </conditionalFormatting>
  <conditionalFormatting sqref="D45:H45">
    <cfRule type="duplicateValues" dxfId="363" priority="42"/>
  </conditionalFormatting>
  <conditionalFormatting sqref="D46:H46">
    <cfRule type="duplicateValues" dxfId="362" priority="41"/>
  </conditionalFormatting>
  <conditionalFormatting sqref="A39:A43">
    <cfRule type="containsText" dxfId="361" priority="40" operator="containsText" text="ERROR">
      <formula>NOT(ISERROR(SEARCH("ERROR",A39)))</formula>
    </cfRule>
  </conditionalFormatting>
  <conditionalFormatting sqref="D39:H39">
    <cfRule type="duplicateValues" dxfId="360" priority="39"/>
  </conditionalFormatting>
  <conditionalFormatting sqref="D40:H40">
    <cfRule type="duplicateValues" dxfId="359" priority="38"/>
  </conditionalFormatting>
  <conditionalFormatting sqref="D41:H41">
    <cfRule type="duplicateValues" dxfId="358" priority="37"/>
  </conditionalFormatting>
  <conditionalFormatting sqref="D42:H42">
    <cfRule type="duplicateValues" dxfId="357" priority="36"/>
  </conditionalFormatting>
  <conditionalFormatting sqref="D43:H43">
    <cfRule type="duplicateValues" dxfId="356" priority="35"/>
  </conditionalFormatting>
  <conditionalFormatting sqref="A29:A37">
    <cfRule type="containsText" dxfId="355" priority="34" operator="containsText" text="ERROR">
      <formula>NOT(ISERROR(SEARCH("ERROR",A29)))</formula>
    </cfRule>
  </conditionalFormatting>
  <conditionalFormatting sqref="D29:H29">
    <cfRule type="duplicateValues" dxfId="354" priority="33"/>
  </conditionalFormatting>
  <conditionalFormatting sqref="D30:H30">
    <cfRule type="duplicateValues" dxfId="353" priority="32"/>
  </conditionalFormatting>
  <conditionalFormatting sqref="D31:H31">
    <cfRule type="duplicateValues" dxfId="352" priority="31"/>
  </conditionalFormatting>
  <conditionalFormatting sqref="D32:H32">
    <cfRule type="duplicateValues" dxfId="351" priority="30"/>
  </conditionalFormatting>
  <conditionalFormatting sqref="D33:H33">
    <cfRule type="duplicateValues" dxfId="350" priority="29"/>
  </conditionalFormatting>
  <conditionalFormatting sqref="D34:H34">
    <cfRule type="duplicateValues" dxfId="349" priority="28"/>
  </conditionalFormatting>
  <conditionalFormatting sqref="D35:H35">
    <cfRule type="duplicateValues" dxfId="348" priority="27"/>
  </conditionalFormatting>
  <conditionalFormatting sqref="D36:H36">
    <cfRule type="duplicateValues" dxfId="347" priority="26"/>
  </conditionalFormatting>
  <conditionalFormatting sqref="D37:H37">
    <cfRule type="duplicateValues" dxfId="346" priority="25"/>
  </conditionalFormatting>
  <conditionalFormatting sqref="A20:A27">
    <cfRule type="containsText" dxfId="345" priority="24" operator="containsText" text="ERROR">
      <formula>NOT(ISERROR(SEARCH("ERROR",A20)))</formula>
    </cfRule>
  </conditionalFormatting>
  <conditionalFormatting sqref="D20:H20">
    <cfRule type="duplicateValues" dxfId="344" priority="23"/>
  </conditionalFormatting>
  <conditionalFormatting sqref="D21:H21">
    <cfRule type="duplicateValues" dxfId="343" priority="22"/>
  </conditionalFormatting>
  <conditionalFormatting sqref="D22:H22">
    <cfRule type="duplicateValues" dxfId="342" priority="21"/>
  </conditionalFormatting>
  <conditionalFormatting sqref="D23:H23">
    <cfRule type="duplicateValues" dxfId="341" priority="20"/>
  </conditionalFormatting>
  <conditionalFormatting sqref="D24:H24">
    <cfRule type="duplicateValues" dxfId="340" priority="19"/>
  </conditionalFormatting>
  <conditionalFormatting sqref="D25:H25">
    <cfRule type="duplicateValues" dxfId="339" priority="18"/>
  </conditionalFormatting>
  <conditionalFormatting sqref="D26:H26">
    <cfRule type="duplicateValues" dxfId="338" priority="17"/>
  </conditionalFormatting>
  <conditionalFormatting sqref="D27:H27">
    <cfRule type="duplicateValues" dxfId="337" priority="16"/>
  </conditionalFormatting>
  <conditionalFormatting sqref="A14:A18">
    <cfRule type="containsText" dxfId="336" priority="15" operator="containsText" text="ERROR">
      <formula>NOT(ISERROR(SEARCH("ERROR",A14)))</formula>
    </cfRule>
  </conditionalFormatting>
  <conditionalFormatting sqref="D14:H14">
    <cfRule type="duplicateValues" dxfId="335" priority="14"/>
  </conditionalFormatting>
  <conditionalFormatting sqref="D15:H15">
    <cfRule type="duplicateValues" dxfId="334" priority="13"/>
  </conditionalFormatting>
  <conditionalFormatting sqref="D16:H16">
    <cfRule type="duplicateValues" dxfId="333" priority="12"/>
  </conditionalFormatting>
  <conditionalFormatting sqref="D17:H17">
    <cfRule type="duplicateValues" dxfId="332" priority="11"/>
  </conditionalFormatting>
  <conditionalFormatting sqref="D18:H18">
    <cfRule type="duplicateValues" dxfId="331" priority="10"/>
  </conditionalFormatting>
  <conditionalFormatting sqref="A10:A12">
    <cfRule type="containsText" dxfId="330" priority="9" operator="containsText" text="ERROR">
      <formula>NOT(ISERROR(SEARCH("ERROR",A10)))</formula>
    </cfRule>
  </conditionalFormatting>
  <conditionalFormatting sqref="D10:H10">
    <cfRule type="duplicateValues" dxfId="329" priority="8"/>
  </conditionalFormatting>
  <conditionalFormatting sqref="D11:H11">
    <cfRule type="duplicateValues" dxfId="328" priority="7"/>
  </conditionalFormatting>
  <conditionalFormatting sqref="D12:H12">
    <cfRule type="duplicateValues" dxfId="327" priority="6"/>
  </conditionalFormatting>
  <conditionalFormatting sqref="A6">
    <cfRule type="containsText" dxfId="326" priority="5" operator="containsText" text="ERROR">
      <formula>NOT(ISERROR(SEARCH("ERROR",A6)))</formula>
    </cfRule>
  </conditionalFormatting>
  <conditionalFormatting sqref="A7:A8">
    <cfRule type="containsText" dxfId="325" priority="4" operator="containsText" text="ERROR">
      <formula>NOT(ISERROR(SEARCH("ERROR",A7)))</formula>
    </cfRule>
  </conditionalFormatting>
  <conditionalFormatting sqref="D6:H6">
    <cfRule type="duplicateValues" dxfId="324" priority="3"/>
  </conditionalFormatting>
  <conditionalFormatting sqref="D7:H7">
    <cfRule type="duplicateValues" dxfId="323" priority="2"/>
  </conditionalFormatting>
  <conditionalFormatting sqref="D8:H8">
    <cfRule type="duplicateValues" dxfId="322" priority="1"/>
  </conditionalFormatting>
  <dataValidations count="1">
    <dataValidation type="whole" operator="equal" allowBlank="1" showInputMessage="1" showErrorMessage="1" sqref="D45:H46 D10:H12 E51 D48:H50 D39:H43 H51 D14:H18 D29:H37 D20:H27 D6:H8" xr:uid="{00000000-0002-0000-0100-000000000000}">
      <formula1>1</formula1>
    </dataValidation>
  </dataValidations>
  <pageMargins left="0.78740157480314965" right="0.39370078740157483" top="0.78740157480314965" bottom="0.78740157480314965" header="0.31496062992125984" footer="0.31496062992125984"/>
  <pageSetup paperSize="9" orientation="landscape" r:id="rId1"/>
  <headerFooter alignWithMargins="0">
    <oddFooter>&amp;L&amp;10&amp;A&amp;C&amp;10&amp;P&amp;R&amp;10&amp;F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100"/>
  <sheetViews>
    <sheetView topLeftCell="C16" zoomScale="55" zoomScaleNormal="55" workbookViewId="0">
      <selection activeCell="C45" sqref="C45"/>
    </sheetView>
  </sheetViews>
  <sheetFormatPr defaultRowHeight="14.4" x14ac:dyDescent="0.3"/>
  <cols>
    <col min="1" max="1" width="5.44140625" style="22" customWidth="1"/>
    <col min="2" max="2" width="35.77734375" style="15" customWidth="1"/>
    <col min="3" max="3" width="130.77734375" style="48" customWidth="1"/>
    <col min="4" max="4" width="36.77734375" style="5" bestFit="1" customWidth="1"/>
    <col min="5" max="5" width="11" customWidth="1"/>
    <col min="6" max="6" width="11.44140625" style="5" customWidth="1"/>
    <col min="7" max="7" width="9.21875" style="5" customWidth="1"/>
    <col min="8" max="8" width="10.21875" style="5" customWidth="1"/>
    <col min="9" max="9" width="13.6640625" style="5" customWidth="1"/>
    <col min="10" max="10" width="10.21875" style="5" customWidth="1"/>
    <col min="11" max="11" width="8.21875" style="5" customWidth="1"/>
    <col min="12" max="12" width="13.6640625" style="5" customWidth="1"/>
    <col min="13" max="13" width="11.21875" style="5" bestFit="1" customWidth="1"/>
  </cols>
  <sheetData>
    <row r="1" spans="1:13" ht="17.55" customHeight="1" x14ac:dyDescent="0.3">
      <c r="A1" s="281" t="s">
        <v>402</v>
      </c>
      <c r="B1" s="282"/>
      <c r="C1" s="282"/>
      <c r="D1" s="282"/>
      <c r="E1" s="282"/>
      <c r="F1" s="282"/>
      <c r="G1" s="282"/>
      <c r="H1" s="282"/>
      <c r="I1" s="282"/>
      <c r="J1" s="282"/>
      <c r="K1" s="282"/>
      <c r="L1" s="282"/>
      <c r="M1" s="283"/>
    </row>
    <row r="2" spans="1:13" ht="17.55" customHeight="1" x14ac:dyDescent="0.3">
      <c r="A2" s="284" t="s">
        <v>403</v>
      </c>
      <c r="B2" s="285"/>
      <c r="C2" s="285"/>
      <c r="D2" s="285"/>
      <c r="E2" s="285"/>
      <c r="F2" s="285"/>
      <c r="G2" s="285"/>
      <c r="H2" s="285"/>
      <c r="I2" s="285"/>
      <c r="J2" s="285"/>
      <c r="K2" s="285"/>
      <c r="L2" s="285"/>
      <c r="M2" s="286"/>
    </row>
    <row r="3" spans="1:13" x14ac:dyDescent="0.3">
      <c r="A3" s="291" t="s">
        <v>125</v>
      </c>
      <c r="B3" s="293" t="s">
        <v>375</v>
      </c>
      <c r="C3" s="294" t="s">
        <v>404</v>
      </c>
      <c r="D3" s="287" t="s">
        <v>405</v>
      </c>
      <c r="E3" s="289" t="s">
        <v>406</v>
      </c>
      <c r="F3" s="289"/>
      <c r="G3" s="289"/>
      <c r="H3" s="289" t="s">
        <v>407</v>
      </c>
      <c r="I3" s="289"/>
      <c r="J3" s="289"/>
      <c r="K3" s="289"/>
      <c r="L3" s="289"/>
      <c r="M3" s="290"/>
    </row>
    <row r="4" spans="1:13" ht="66" x14ac:dyDescent="0.3">
      <c r="A4" s="292"/>
      <c r="B4" s="289"/>
      <c r="C4" s="287"/>
      <c r="D4" s="288"/>
      <c r="E4" s="199" t="s">
        <v>408</v>
      </c>
      <c r="F4" s="199" t="s">
        <v>409</v>
      </c>
      <c r="G4" s="199" t="s">
        <v>410</v>
      </c>
      <c r="H4" s="199" t="s">
        <v>620</v>
      </c>
      <c r="I4" s="199" t="s">
        <v>621</v>
      </c>
      <c r="J4" s="215" t="s">
        <v>622</v>
      </c>
      <c r="K4" s="199" t="s">
        <v>623</v>
      </c>
      <c r="L4" s="199" t="s">
        <v>624</v>
      </c>
      <c r="M4" s="200" t="s">
        <v>625</v>
      </c>
    </row>
    <row r="5" spans="1:13" ht="15.6" x14ac:dyDescent="0.3">
      <c r="A5" s="276" t="s">
        <v>1279</v>
      </c>
      <c r="B5" s="277"/>
      <c r="C5" s="277"/>
      <c r="D5" s="277"/>
      <c r="E5" s="277"/>
      <c r="F5" s="277"/>
      <c r="G5" s="277"/>
      <c r="H5" s="277"/>
      <c r="I5" s="277"/>
      <c r="J5" s="277"/>
      <c r="K5" s="277"/>
      <c r="L5" s="277"/>
      <c r="M5" s="280"/>
    </row>
    <row r="6" spans="1:13" ht="115.95" customHeight="1" x14ac:dyDescent="0.3">
      <c r="A6" s="142">
        <v>1</v>
      </c>
      <c r="B6" s="54" t="s">
        <v>626</v>
      </c>
      <c r="C6" s="143" t="s">
        <v>411</v>
      </c>
      <c r="D6" s="144" t="s">
        <v>412</v>
      </c>
      <c r="E6" s="61"/>
      <c r="F6" s="61"/>
      <c r="G6" s="61"/>
      <c r="H6" s="61"/>
      <c r="I6" s="61"/>
      <c r="J6" s="61"/>
      <c r="K6" s="61" t="s">
        <v>121</v>
      </c>
      <c r="L6" s="61"/>
      <c r="M6" s="145"/>
    </row>
    <row r="7" spans="1:13" ht="136.5" customHeight="1" x14ac:dyDescent="0.3">
      <c r="A7" s="142">
        <v>2</v>
      </c>
      <c r="B7" s="231" t="s">
        <v>580</v>
      </c>
      <c r="C7" s="212" t="s">
        <v>1303</v>
      </c>
      <c r="D7" s="144" t="s">
        <v>413</v>
      </c>
      <c r="E7" s="61"/>
      <c r="F7" s="61" t="s">
        <v>121</v>
      </c>
      <c r="G7" s="61" t="s">
        <v>121</v>
      </c>
      <c r="H7" s="61" t="s">
        <v>121</v>
      </c>
      <c r="I7" s="61" t="s">
        <v>121</v>
      </c>
      <c r="J7" s="61"/>
      <c r="K7" s="61"/>
      <c r="L7" s="61"/>
      <c r="M7" s="145"/>
    </row>
    <row r="8" spans="1:13" ht="139.5" customHeight="1" x14ac:dyDescent="0.3">
      <c r="A8" s="142">
        <v>3</v>
      </c>
      <c r="B8" s="231" t="s">
        <v>569</v>
      </c>
      <c r="C8" s="143" t="s">
        <v>414</v>
      </c>
      <c r="D8" s="144" t="s">
        <v>415</v>
      </c>
      <c r="E8" s="61"/>
      <c r="F8" s="61" t="s">
        <v>121</v>
      </c>
      <c r="G8" s="61" t="s">
        <v>121</v>
      </c>
      <c r="H8" s="61" t="s">
        <v>121</v>
      </c>
      <c r="I8" s="61" t="s">
        <v>121</v>
      </c>
      <c r="J8" s="61" t="s">
        <v>121</v>
      </c>
      <c r="K8" s="61"/>
      <c r="L8" s="61"/>
      <c r="M8" s="145"/>
    </row>
    <row r="9" spans="1:13" ht="15.6" x14ac:dyDescent="0.3">
      <c r="A9" s="276" t="s">
        <v>716</v>
      </c>
      <c r="B9" s="277"/>
      <c r="C9" s="277"/>
      <c r="D9" s="277"/>
      <c r="E9" s="277"/>
      <c r="F9" s="277"/>
      <c r="G9" s="277"/>
      <c r="H9" s="277"/>
      <c r="I9" s="277"/>
      <c r="J9" s="277"/>
      <c r="K9" s="277"/>
      <c r="L9" s="277"/>
      <c r="M9" s="280"/>
    </row>
    <row r="10" spans="1:13" ht="106.5" customHeight="1" x14ac:dyDescent="0.3">
      <c r="A10" s="142">
        <v>4</v>
      </c>
      <c r="B10" s="143" t="s">
        <v>627</v>
      </c>
      <c r="C10" s="143" t="s">
        <v>416</v>
      </c>
      <c r="D10" s="144"/>
      <c r="E10" s="61"/>
      <c r="F10" s="61" t="s">
        <v>121</v>
      </c>
      <c r="G10" s="61" t="s">
        <v>121</v>
      </c>
      <c r="H10" s="61"/>
      <c r="I10" s="61"/>
      <c r="J10" s="61" t="s">
        <v>121</v>
      </c>
      <c r="K10" s="61"/>
      <c r="L10" s="61"/>
      <c r="M10" s="145"/>
    </row>
    <row r="11" spans="1:13" ht="157.5" customHeight="1" x14ac:dyDescent="0.3">
      <c r="A11" s="142">
        <v>5</v>
      </c>
      <c r="B11" s="143" t="s">
        <v>628</v>
      </c>
      <c r="C11" s="143" t="s">
        <v>417</v>
      </c>
      <c r="D11" s="144"/>
      <c r="E11" s="61"/>
      <c r="F11" s="61" t="s">
        <v>121</v>
      </c>
      <c r="G11" s="61" t="s">
        <v>121</v>
      </c>
      <c r="H11" s="61"/>
      <c r="I11" s="61"/>
      <c r="J11" s="61" t="s">
        <v>121</v>
      </c>
      <c r="K11" s="61"/>
      <c r="L11" s="61"/>
      <c r="M11" s="145"/>
    </row>
    <row r="12" spans="1:13" ht="92.4" x14ac:dyDescent="0.3">
      <c r="A12" s="142">
        <v>6</v>
      </c>
      <c r="B12" s="143" t="s">
        <v>629</v>
      </c>
      <c r="C12" s="143" t="s">
        <v>418</v>
      </c>
      <c r="D12" s="144" t="s">
        <v>419</v>
      </c>
      <c r="E12" s="61" t="s">
        <v>121</v>
      </c>
      <c r="F12" s="61" t="s">
        <v>121</v>
      </c>
      <c r="G12" s="61" t="s">
        <v>121</v>
      </c>
      <c r="H12" s="61"/>
      <c r="I12" s="61"/>
      <c r="J12" s="61"/>
      <c r="K12" s="61"/>
      <c r="L12" s="61" t="s">
        <v>121</v>
      </c>
      <c r="M12" s="145"/>
    </row>
    <row r="13" spans="1:13" ht="15.6" x14ac:dyDescent="0.3">
      <c r="A13" s="276" t="s">
        <v>420</v>
      </c>
      <c r="B13" s="277"/>
      <c r="C13" s="277"/>
      <c r="D13" s="277"/>
      <c r="E13" s="277"/>
      <c r="F13" s="277"/>
      <c r="G13" s="277"/>
      <c r="H13" s="277"/>
      <c r="I13" s="277"/>
      <c r="J13" s="277"/>
      <c r="K13" s="277"/>
      <c r="L13" s="277"/>
      <c r="M13" s="280"/>
    </row>
    <row r="14" spans="1:13" ht="118.8" x14ac:dyDescent="0.3">
      <c r="A14" s="142">
        <v>7</v>
      </c>
      <c r="B14" s="55" t="s">
        <v>630</v>
      </c>
      <c r="C14" s="143" t="s">
        <v>421</v>
      </c>
      <c r="D14" s="144" t="s">
        <v>422</v>
      </c>
      <c r="E14" s="61" t="s">
        <v>121</v>
      </c>
      <c r="F14" s="61"/>
      <c r="G14" s="61"/>
      <c r="H14" s="61"/>
      <c r="I14" s="61"/>
      <c r="J14" s="61" t="s">
        <v>121</v>
      </c>
      <c r="K14" s="61"/>
      <c r="L14" s="61"/>
      <c r="M14" s="145"/>
    </row>
    <row r="15" spans="1:13" ht="79.2" x14ac:dyDescent="0.3">
      <c r="A15" s="142">
        <v>8</v>
      </c>
      <c r="B15" s="55" t="s">
        <v>581</v>
      </c>
      <c r="C15" s="212" t="s">
        <v>582</v>
      </c>
      <c r="D15" s="144" t="s">
        <v>422</v>
      </c>
      <c r="E15" s="61" t="s">
        <v>121</v>
      </c>
      <c r="F15" s="61"/>
      <c r="G15" s="61"/>
      <c r="H15" s="61"/>
      <c r="I15" s="61" t="s">
        <v>121</v>
      </c>
      <c r="J15" s="61" t="s">
        <v>121</v>
      </c>
      <c r="K15" s="61"/>
      <c r="L15" s="61"/>
      <c r="M15" s="145"/>
    </row>
    <row r="16" spans="1:13" ht="81.45" customHeight="1" x14ac:dyDescent="0.3">
      <c r="A16" s="142">
        <v>9</v>
      </c>
      <c r="B16" s="54" t="s">
        <v>631</v>
      </c>
      <c r="C16" s="143" t="s">
        <v>423</v>
      </c>
      <c r="D16" s="144" t="s">
        <v>422</v>
      </c>
      <c r="E16" s="61" t="s">
        <v>121</v>
      </c>
      <c r="F16" s="61"/>
      <c r="G16" s="61"/>
      <c r="H16" s="61"/>
      <c r="I16" s="61" t="s">
        <v>121</v>
      </c>
      <c r="J16" s="61"/>
      <c r="K16" s="61"/>
      <c r="L16" s="61"/>
      <c r="M16" s="145"/>
    </row>
    <row r="17" spans="1:13" ht="69" customHeight="1" x14ac:dyDescent="0.3">
      <c r="A17" s="142">
        <v>10</v>
      </c>
      <c r="B17" s="55" t="s">
        <v>632</v>
      </c>
      <c r="C17" s="143" t="s">
        <v>424</v>
      </c>
      <c r="D17" s="144" t="s">
        <v>422</v>
      </c>
      <c r="E17" s="61" t="s">
        <v>121</v>
      </c>
      <c r="F17" s="61"/>
      <c r="G17" s="61"/>
      <c r="H17" s="61"/>
      <c r="I17" s="61" t="s">
        <v>121</v>
      </c>
      <c r="J17" s="61"/>
      <c r="K17" s="61"/>
      <c r="L17" s="61"/>
      <c r="M17" s="145"/>
    </row>
    <row r="18" spans="1:13" ht="130.5" customHeight="1" x14ac:dyDescent="0.3">
      <c r="A18" s="142">
        <v>11</v>
      </c>
      <c r="B18" s="231" t="s">
        <v>571</v>
      </c>
      <c r="C18" s="143" t="s">
        <v>425</v>
      </c>
      <c r="D18" s="144" t="s">
        <v>426</v>
      </c>
      <c r="E18" s="61" t="s">
        <v>121</v>
      </c>
      <c r="F18" s="61"/>
      <c r="G18" s="61" t="s">
        <v>121</v>
      </c>
      <c r="H18" s="61"/>
      <c r="I18" s="61" t="s">
        <v>121</v>
      </c>
      <c r="J18" s="61" t="s">
        <v>121</v>
      </c>
      <c r="K18" s="61"/>
      <c r="L18" s="61"/>
      <c r="M18" s="145" t="s">
        <v>121</v>
      </c>
    </row>
    <row r="19" spans="1:13" ht="15.6" x14ac:dyDescent="0.3">
      <c r="A19" s="276" t="s">
        <v>399</v>
      </c>
      <c r="B19" s="277"/>
      <c r="C19" s="277"/>
      <c r="D19" s="277"/>
      <c r="E19" s="277"/>
      <c r="F19" s="277"/>
      <c r="G19" s="277"/>
      <c r="H19" s="277"/>
      <c r="I19" s="277"/>
      <c r="J19" s="277"/>
      <c r="K19" s="277"/>
      <c r="L19" s="277"/>
      <c r="M19" s="280"/>
    </row>
    <row r="20" spans="1:13" ht="115.95" customHeight="1" x14ac:dyDescent="0.3">
      <c r="A20" s="142">
        <v>12</v>
      </c>
      <c r="B20" s="55" t="s">
        <v>633</v>
      </c>
      <c r="C20" s="143" t="s">
        <v>427</v>
      </c>
      <c r="D20" s="144" t="s">
        <v>428</v>
      </c>
      <c r="E20" s="61" t="s">
        <v>121</v>
      </c>
      <c r="F20" s="61" t="s">
        <v>121</v>
      </c>
      <c r="G20" s="61" t="s">
        <v>121</v>
      </c>
      <c r="H20" s="61"/>
      <c r="I20" s="61"/>
      <c r="J20" s="61" t="s">
        <v>121</v>
      </c>
      <c r="K20" s="61"/>
      <c r="L20" s="61"/>
      <c r="M20" s="145"/>
    </row>
    <row r="21" spans="1:13" ht="105.6" x14ac:dyDescent="0.3">
      <c r="A21" s="142">
        <v>13</v>
      </c>
      <c r="B21" s="55" t="s">
        <v>634</v>
      </c>
      <c r="C21" s="143" t="s">
        <v>429</v>
      </c>
      <c r="D21" s="144" t="s">
        <v>430</v>
      </c>
      <c r="E21" s="61" t="s">
        <v>121</v>
      </c>
      <c r="F21" s="61" t="s">
        <v>121</v>
      </c>
      <c r="G21" s="61" t="s">
        <v>121</v>
      </c>
      <c r="H21" s="61" t="s">
        <v>121</v>
      </c>
      <c r="I21" s="61" t="s">
        <v>121</v>
      </c>
      <c r="J21" s="61" t="s">
        <v>121</v>
      </c>
      <c r="K21" s="61"/>
      <c r="L21" s="61"/>
      <c r="M21" s="145"/>
    </row>
    <row r="22" spans="1:13" ht="158.4" x14ac:dyDescent="0.3">
      <c r="A22" s="142">
        <v>14</v>
      </c>
      <c r="B22" s="231" t="s">
        <v>572</v>
      </c>
      <c r="C22" s="143" t="s">
        <v>431</v>
      </c>
      <c r="D22" s="144" t="s">
        <v>432</v>
      </c>
      <c r="E22" s="61"/>
      <c r="F22" s="61"/>
      <c r="G22" s="61" t="s">
        <v>121</v>
      </c>
      <c r="H22" s="61" t="s">
        <v>121</v>
      </c>
      <c r="I22" s="61" t="s">
        <v>121</v>
      </c>
      <c r="J22" s="61" t="s">
        <v>121</v>
      </c>
      <c r="K22" s="61"/>
      <c r="L22" s="61"/>
      <c r="M22" s="145"/>
    </row>
    <row r="23" spans="1:13" ht="211.2" x14ac:dyDescent="0.3">
      <c r="A23" s="142">
        <v>15</v>
      </c>
      <c r="B23" s="56" t="s">
        <v>635</v>
      </c>
      <c r="C23" s="143" t="s">
        <v>433</v>
      </c>
      <c r="D23" s="144" t="s">
        <v>434</v>
      </c>
      <c r="E23" s="61"/>
      <c r="F23" s="61" t="s">
        <v>121</v>
      </c>
      <c r="G23" s="61" t="s">
        <v>121</v>
      </c>
      <c r="H23" s="61" t="s">
        <v>121</v>
      </c>
      <c r="I23" s="61" t="s">
        <v>121</v>
      </c>
      <c r="J23" s="61"/>
      <c r="K23" s="61"/>
      <c r="L23" s="61"/>
      <c r="M23" s="145"/>
    </row>
    <row r="24" spans="1:13" ht="171.6" x14ac:dyDescent="0.3">
      <c r="A24" s="142">
        <v>16</v>
      </c>
      <c r="B24" s="56" t="s">
        <v>636</v>
      </c>
      <c r="C24" s="143" t="s">
        <v>435</v>
      </c>
      <c r="D24" s="144" t="s">
        <v>436</v>
      </c>
      <c r="E24" s="61"/>
      <c r="F24" s="61" t="s">
        <v>121</v>
      </c>
      <c r="G24" s="61" t="s">
        <v>121</v>
      </c>
      <c r="H24" s="61" t="s">
        <v>121</v>
      </c>
      <c r="I24" s="61"/>
      <c r="J24" s="61" t="s">
        <v>121</v>
      </c>
      <c r="K24" s="61"/>
      <c r="L24" s="61"/>
      <c r="M24" s="145"/>
    </row>
    <row r="25" spans="1:13" ht="132" x14ac:dyDescent="0.3">
      <c r="A25" s="142">
        <v>17</v>
      </c>
      <c r="B25" s="231" t="s">
        <v>573</v>
      </c>
      <c r="C25" s="143" t="s">
        <v>1290</v>
      </c>
      <c r="D25" s="144" t="s">
        <v>419</v>
      </c>
      <c r="E25" s="61" t="s">
        <v>121</v>
      </c>
      <c r="F25" s="61" t="s">
        <v>121</v>
      </c>
      <c r="G25" s="61" t="s">
        <v>121</v>
      </c>
      <c r="H25" s="61"/>
      <c r="I25" s="61"/>
      <c r="J25" s="61"/>
      <c r="K25" s="61"/>
      <c r="L25" s="61" t="s">
        <v>121</v>
      </c>
      <c r="M25" s="145"/>
    </row>
    <row r="26" spans="1:13" ht="153" customHeight="1" x14ac:dyDescent="0.3">
      <c r="A26" s="142">
        <v>18</v>
      </c>
      <c r="B26" s="55" t="s">
        <v>637</v>
      </c>
      <c r="C26" s="143" t="s">
        <v>437</v>
      </c>
      <c r="D26" s="144" t="s">
        <v>419</v>
      </c>
      <c r="E26" s="61" t="s">
        <v>121</v>
      </c>
      <c r="F26" s="61" t="s">
        <v>121</v>
      </c>
      <c r="G26" s="61" t="s">
        <v>121</v>
      </c>
      <c r="H26" s="61"/>
      <c r="I26" s="61"/>
      <c r="J26" s="61"/>
      <c r="K26" s="61"/>
      <c r="L26" s="61" t="s">
        <v>121</v>
      </c>
      <c r="M26" s="145"/>
    </row>
    <row r="27" spans="1:13" ht="169.05" customHeight="1" x14ac:dyDescent="0.3">
      <c r="A27" s="142">
        <v>19</v>
      </c>
      <c r="B27" s="55" t="s">
        <v>638</v>
      </c>
      <c r="C27" s="143" t="s">
        <v>438</v>
      </c>
      <c r="D27" s="144" t="s">
        <v>439</v>
      </c>
      <c r="E27" s="61"/>
      <c r="F27" s="61" t="s">
        <v>121</v>
      </c>
      <c r="G27" s="61" t="s">
        <v>121</v>
      </c>
      <c r="H27" s="61" t="s">
        <v>121</v>
      </c>
      <c r="I27" s="61" t="s">
        <v>121</v>
      </c>
      <c r="J27" s="61"/>
      <c r="K27" s="61"/>
      <c r="L27" s="61"/>
      <c r="M27" s="145"/>
    </row>
    <row r="28" spans="1:13" ht="15.6" x14ac:dyDescent="0.3">
      <c r="A28" s="276" t="s">
        <v>398</v>
      </c>
      <c r="B28" s="277"/>
      <c r="C28" s="277"/>
      <c r="D28" s="277"/>
      <c r="E28" s="277"/>
      <c r="F28" s="277"/>
      <c r="G28" s="277"/>
      <c r="H28" s="277"/>
      <c r="I28" s="277"/>
      <c r="J28" s="277"/>
      <c r="K28" s="277"/>
      <c r="L28" s="277"/>
      <c r="M28" s="280"/>
    </row>
    <row r="29" spans="1:13" ht="153" customHeight="1" x14ac:dyDescent="0.3">
      <c r="A29" s="142">
        <v>20</v>
      </c>
      <c r="B29" s="54" t="s">
        <v>646</v>
      </c>
      <c r="C29" s="143" t="s">
        <v>440</v>
      </c>
      <c r="D29" s="144" t="s">
        <v>413</v>
      </c>
      <c r="E29" s="61" t="s">
        <v>121</v>
      </c>
      <c r="F29" s="61"/>
      <c r="G29" s="61"/>
      <c r="H29" s="61"/>
      <c r="I29" s="61" t="s">
        <v>121</v>
      </c>
      <c r="J29" s="61"/>
      <c r="K29" s="61"/>
      <c r="L29" s="61"/>
      <c r="M29" s="145"/>
    </row>
    <row r="30" spans="1:13" ht="144.44999999999999" customHeight="1" x14ac:dyDescent="0.3">
      <c r="A30" s="142">
        <v>21</v>
      </c>
      <c r="B30" s="54" t="s">
        <v>647</v>
      </c>
      <c r="C30" s="143" t="s">
        <v>440</v>
      </c>
      <c r="D30" s="144" t="s">
        <v>441</v>
      </c>
      <c r="E30" s="61" t="s">
        <v>121</v>
      </c>
      <c r="F30" s="61" t="s">
        <v>121</v>
      </c>
      <c r="G30" s="61" t="s">
        <v>121</v>
      </c>
      <c r="H30" s="61" t="s">
        <v>121</v>
      </c>
      <c r="I30" s="61"/>
      <c r="J30" s="61" t="s">
        <v>121</v>
      </c>
      <c r="K30" s="61"/>
      <c r="L30" s="61"/>
      <c r="M30" s="145"/>
    </row>
    <row r="31" spans="1:13" ht="73.95" customHeight="1" x14ac:dyDescent="0.3">
      <c r="A31" s="142">
        <v>22</v>
      </c>
      <c r="B31" s="54" t="s">
        <v>648</v>
      </c>
      <c r="C31" s="143" t="s">
        <v>442</v>
      </c>
      <c r="D31" s="144"/>
      <c r="E31" s="61" t="s">
        <v>121</v>
      </c>
      <c r="F31" s="61" t="s">
        <v>121</v>
      </c>
      <c r="G31" s="61" t="s">
        <v>121</v>
      </c>
      <c r="H31" s="61" t="s">
        <v>121</v>
      </c>
      <c r="I31" s="61"/>
      <c r="J31" s="61" t="s">
        <v>121</v>
      </c>
      <c r="K31" s="61"/>
      <c r="L31" s="61"/>
      <c r="M31" s="145"/>
    </row>
    <row r="32" spans="1:13" ht="92.4" x14ac:dyDescent="0.3">
      <c r="A32" s="142">
        <v>23</v>
      </c>
      <c r="B32" s="54" t="s">
        <v>649</v>
      </c>
      <c r="C32" s="143" t="s">
        <v>443</v>
      </c>
      <c r="D32" s="144"/>
      <c r="E32" s="61"/>
      <c r="F32" s="61" t="s">
        <v>121</v>
      </c>
      <c r="G32" s="61" t="s">
        <v>121</v>
      </c>
      <c r="H32" s="61"/>
      <c r="I32" s="61"/>
      <c r="J32" s="61" t="s">
        <v>121</v>
      </c>
      <c r="K32" s="61"/>
      <c r="L32" s="61"/>
      <c r="M32" s="145"/>
    </row>
    <row r="33" spans="1:13" ht="92.4" x14ac:dyDescent="0.3">
      <c r="A33" s="142">
        <v>24</v>
      </c>
      <c r="B33" s="54" t="s">
        <v>650</v>
      </c>
      <c r="C33" s="143" t="s">
        <v>444</v>
      </c>
      <c r="D33" s="144"/>
      <c r="E33" s="61" t="s">
        <v>121</v>
      </c>
      <c r="F33" s="61" t="s">
        <v>121</v>
      </c>
      <c r="G33" s="61" t="s">
        <v>121</v>
      </c>
      <c r="H33" s="61"/>
      <c r="I33" s="61"/>
      <c r="J33" s="61" t="s">
        <v>121</v>
      </c>
      <c r="K33" s="61"/>
      <c r="L33" s="61"/>
      <c r="M33" s="145"/>
    </row>
    <row r="34" spans="1:13" ht="102" customHeight="1" x14ac:dyDescent="0.3">
      <c r="A34" s="142">
        <v>25</v>
      </c>
      <c r="B34" s="55" t="s">
        <v>651</v>
      </c>
      <c r="C34" s="143" t="s">
        <v>445</v>
      </c>
      <c r="D34" s="144" t="s">
        <v>446</v>
      </c>
      <c r="E34" s="61"/>
      <c r="F34" s="61" t="s">
        <v>121</v>
      </c>
      <c r="G34" s="61" t="s">
        <v>121</v>
      </c>
      <c r="H34" s="61" t="s">
        <v>121</v>
      </c>
      <c r="I34" s="61"/>
      <c r="J34" s="61" t="s">
        <v>121</v>
      </c>
      <c r="K34" s="61"/>
      <c r="L34" s="61"/>
      <c r="M34" s="145"/>
    </row>
    <row r="35" spans="1:13" ht="92.4" x14ac:dyDescent="0.3">
      <c r="A35" s="142">
        <v>26</v>
      </c>
      <c r="B35" s="54" t="s">
        <v>652</v>
      </c>
      <c r="C35" s="143" t="s">
        <v>447</v>
      </c>
      <c r="D35" s="144" t="s">
        <v>119</v>
      </c>
      <c r="E35" s="61" t="s">
        <v>121</v>
      </c>
      <c r="F35" s="61" t="s">
        <v>121</v>
      </c>
      <c r="G35" s="61" t="s">
        <v>121</v>
      </c>
      <c r="H35" s="61"/>
      <c r="I35" s="61"/>
      <c r="J35" s="61" t="s">
        <v>121</v>
      </c>
      <c r="K35" s="61"/>
      <c r="L35" s="61"/>
      <c r="M35" s="145"/>
    </row>
    <row r="36" spans="1:13" ht="92.4" x14ac:dyDescent="0.3">
      <c r="A36" s="142">
        <v>27</v>
      </c>
      <c r="B36" s="54" t="s">
        <v>653</v>
      </c>
      <c r="C36" s="143" t="s">
        <v>448</v>
      </c>
      <c r="D36" s="144" t="s">
        <v>449</v>
      </c>
      <c r="E36" s="61" t="s">
        <v>121</v>
      </c>
      <c r="F36" s="61"/>
      <c r="G36" s="61"/>
      <c r="H36" s="61" t="s">
        <v>121</v>
      </c>
      <c r="I36" s="61"/>
      <c r="J36" s="61" t="s">
        <v>120</v>
      </c>
      <c r="K36" s="61"/>
      <c r="L36" s="61"/>
      <c r="M36" s="145"/>
    </row>
    <row r="37" spans="1:13" ht="92.4" x14ac:dyDescent="0.3">
      <c r="A37" s="142">
        <v>28</v>
      </c>
      <c r="B37" s="54" t="s">
        <v>654</v>
      </c>
      <c r="C37" s="143" t="s">
        <v>450</v>
      </c>
      <c r="D37" s="144"/>
      <c r="E37" s="61"/>
      <c r="F37" s="61"/>
      <c r="G37" s="61" t="s">
        <v>121</v>
      </c>
      <c r="H37" s="61"/>
      <c r="I37" s="61"/>
      <c r="J37" s="61"/>
      <c r="K37" s="61"/>
      <c r="L37" s="61" t="s">
        <v>121</v>
      </c>
      <c r="M37" s="145"/>
    </row>
    <row r="38" spans="1:13" ht="15.6" x14ac:dyDescent="0.3">
      <c r="A38" s="276" t="s">
        <v>451</v>
      </c>
      <c r="B38" s="277"/>
      <c r="C38" s="277"/>
      <c r="D38" s="277"/>
      <c r="E38" s="277"/>
      <c r="F38" s="277"/>
      <c r="G38" s="277"/>
      <c r="H38" s="277"/>
      <c r="I38" s="277"/>
      <c r="J38" s="277"/>
      <c r="K38" s="277"/>
      <c r="L38" s="277"/>
      <c r="M38" s="280"/>
    </row>
    <row r="39" spans="1:13" ht="132" x14ac:dyDescent="0.3">
      <c r="A39" s="142">
        <v>29</v>
      </c>
      <c r="B39" s="116" t="s">
        <v>641</v>
      </c>
      <c r="C39" s="143" t="s">
        <v>452</v>
      </c>
      <c r="D39" s="144" t="s">
        <v>428</v>
      </c>
      <c r="E39" s="61"/>
      <c r="F39" s="61" t="s">
        <v>121</v>
      </c>
      <c r="G39" s="61" t="s">
        <v>121</v>
      </c>
      <c r="H39" s="61"/>
      <c r="I39" s="61"/>
      <c r="J39" s="61" t="s">
        <v>121</v>
      </c>
      <c r="K39" s="61"/>
      <c r="L39" s="61" t="s">
        <v>121</v>
      </c>
      <c r="M39" s="145"/>
    </row>
    <row r="40" spans="1:13" ht="118.8" x14ac:dyDescent="0.3">
      <c r="A40" s="142">
        <v>30</v>
      </c>
      <c r="B40" s="116" t="s">
        <v>642</v>
      </c>
      <c r="C40" s="143" t="s">
        <v>453</v>
      </c>
      <c r="D40" s="144" t="s">
        <v>428</v>
      </c>
      <c r="E40" s="61" t="s">
        <v>121</v>
      </c>
      <c r="F40" s="61"/>
      <c r="G40" s="61" t="s">
        <v>121</v>
      </c>
      <c r="H40" s="61"/>
      <c r="I40" s="61"/>
      <c r="J40" s="61" t="s">
        <v>121</v>
      </c>
      <c r="K40" s="61"/>
      <c r="L40" s="61"/>
      <c r="M40" s="145"/>
    </row>
    <row r="41" spans="1:13" ht="119.55" customHeight="1" x14ac:dyDescent="0.3">
      <c r="A41" s="142">
        <v>31</v>
      </c>
      <c r="B41" s="116" t="s">
        <v>643</v>
      </c>
      <c r="C41" s="143" t="s">
        <v>454</v>
      </c>
      <c r="D41" s="144" t="s">
        <v>428</v>
      </c>
      <c r="E41" s="61" t="s">
        <v>121</v>
      </c>
      <c r="F41" s="61" t="s">
        <v>121</v>
      </c>
      <c r="G41" s="61" t="s">
        <v>121</v>
      </c>
      <c r="H41" s="61" t="s">
        <v>121</v>
      </c>
      <c r="I41" s="61"/>
      <c r="J41" s="61" t="s">
        <v>121</v>
      </c>
      <c r="K41" s="61"/>
      <c r="L41" s="61"/>
      <c r="M41" s="145"/>
    </row>
    <row r="42" spans="1:13" ht="133.5" customHeight="1" x14ac:dyDescent="0.3">
      <c r="A42" s="142">
        <v>32</v>
      </c>
      <c r="B42" s="116" t="s">
        <v>644</v>
      </c>
      <c r="C42" s="143" t="s">
        <v>455</v>
      </c>
      <c r="D42" s="144" t="s">
        <v>428</v>
      </c>
      <c r="E42" s="61"/>
      <c r="F42" s="61" t="s">
        <v>121</v>
      </c>
      <c r="G42" s="61" t="s">
        <v>121</v>
      </c>
      <c r="H42" s="61"/>
      <c r="I42" s="61"/>
      <c r="J42" s="61" t="s">
        <v>121</v>
      </c>
      <c r="K42" s="61"/>
      <c r="L42" s="61"/>
      <c r="M42" s="145"/>
    </row>
    <row r="43" spans="1:13" ht="163.05000000000001" customHeight="1" x14ac:dyDescent="0.3">
      <c r="A43" s="142">
        <v>33</v>
      </c>
      <c r="B43" s="116" t="s">
        <v>645</v>
      </c>
      <c r="C43" s="143" t="s">
        <v>456</v>
      </c>
      <c r="D43" s="144" t="s">
        <v>428</v>
      </c>
      <c r="E43" s="61" t="s">
        <v>121</v>
      </c>
      <c r="F43" s="61"/>
      <c r="G43" s="61" t="s">
        <v>121</v>
      </c>
      <c r="H43" s="61" t="s">
        <v>121</v>
      </c>
      <c r="I43" s="61" t="s">
        <v>121</v>
      </c>
      <c r="J43" s="61"/>
      <c r="K43" s="61"/>
      <c r="L43" s="61"/>
      <c r="M43" s="145"/>
    </row>
    <row r="44" spans="1:13" ht="15.6" x14ac:dyDescent="0.3">
      <c r="A44" s="276" t="s">
        <v>395</v>
      </c>
      <c r="B44" s="277"/>
      <c r="C44" s="277"/>
      <c r="D44" s="277"/>
      <c r="E44" s="277"/>
      <c r="F44" s="277"/>
      <c r="G44" s="277"/>
      <c r="H44" s="277"/>
      <c r="I44" s="277"/>
      <c r="J44" s="277"/>
      <c r="K44" s="277"/>
      <c r="L44" s="277"/>
      <c r="M44" s="280"/>
    </row>
    <row r="45" spans="1:13" ht="99.45" customHeight="1" x14ac:dyDescent="0.3">
      <c r="A45" s="142">
        <v>34</v>
      </c>
      <c r="B45" s="231" t="s">
        <v>577</v>
      </c>
      <c r="C45" s="143" t="s">
        <v>1305</v>
      </c>
      <c r="D45" s="144" t="s">
        <v>119</v>
      </c>
      <c r="E45" s="61" t="s">
        <v>121</v>
      </c>
      <c r="F45" s="61"/>
      <c r="G45" s="61" t="s">
        <v>121</v>
      </c>
      <c r="H45" s="61"/>
      <c r="I45" s="61"/>
      <c r="J45" s="61"/>
      <c r="K45" s="61" t="s">
        <v>121</v>
      </c>
      <c r="L45" s="61"/>
      <c r="M45" s="145"/>
    </row>
    <row r="46" spans="1:13" ht="142.94999999999999" customHeight="1" x14ac:dyDescent="0.3">
      <c r="A46" s="142">
        <v>35</v>
      </c>
      <c r="B46" s="57" t="s">
        <v>640</v>
      </c>
      <c r="C46" s="143" t="s">
        <v>457</v>
      </c>
      <c r="D46" s="144" t="s">
        <v>428</v>
      </c>
      <c r="E46" s="61"/>
      <c r="F46" s="61" t="s">
        <v>121</v>
      </c>
      <c r="G46" s="61" t="s">
        <v>121</v>
      </c>
      <c r="H46" s="61"/>
      <c r="I46" s="61"/>
      <c r="J46" s="61"/>
      <c r="K46" s="61"/>
      <c r="L46" s="61" t="s">
        <v>121</v>
      </c>
      <c r="M46" s="145"/>
    </row>
    <row r="47" spans="1:13" ht="15.6" x14ac:dyDescent="0.3">
      <c r="A47" s="276" t="s">
        <v>709</v>
      </c>
      <c r="B47" s="277"/>
      <c r="C47" s="277"/>
      <c r="D47" s="277"/>
      <c r="E47" s="277"/>
      <c r="F47" s="277"/>
      <c r="G47" s="277"/>
      <c r="H47" s="277"/>
      <c r="I47" s="277"/>
      <c r="J47" s="277"/>
      <c r="K47" s="277"/>
      <c r="L47" s="277"/>
      <c r="M47" s="280"/>
    </row>
    <row r="48" spans="1:13" ht="144" customHeight="1" x14ac:dyDescent="0.3">
      <c r="A48" s="142">
        <v>36</v>
      </c>
      <c r="B48" s="238" t="s">
        <v>578</v>
      </c>
      <c r="C48" s="143" t="s">
        <v>459</v>
      </c>
      <c r="D48" s="144"/>
      <c r="E48" s="61" t="s">
        <v>121</v>
      </c>
      <c r="F48" s="61" t="s">
        <v>121</v>
      </c>
      <c r="G48" s="61" t="s">
        <v>121</v>
      </c>
      <c r="H48" s="61"/>
      <c r="I48" s="61" t="s">
        <v>121</v>
      </c>
      <c r="J48" s="61"/>
      <c r="K48" s="61"/>
      <c r="L48" s="61"/>
      <c r="M48" s="145" t="s">
        <v>121</v>
      </c>
    </row>
    <row r="49" spans="1:13" ht="119.55" customHeight="1" x14ac:dyDescent="0.3">
      <c r="A49" s="142">
        <v>37</v>
      </c>
      <c r="B49" s="57" t="s">
        <v>639</v>
      </c>
      <c r="C49" s="143" t="s">
        <v>460</v>
      </c>
      <c r="D49" s="144"/>
      <c r="E49" s="61" t="s">
        <v>121</v>
      </c>
      <c r="F49" s="61"/>
      <c r="G49" s="61" t="s">
        <v>121</v>
      </c>
      <c r="H49" s="61" t="s">
        <v>122</v>
      </c>
      <c r="I49" s="61" t="s">
        <v>121</v>
      </c>
      <c r="J49" s="61"/>
      <c r="K49" s="61"/>
      <c r="L49" s="61"/>
      <c r="M49" s="145" t="s">
        <v>121</v>
      </c>
    </row>
    <row r="50" spans="1:13" ht="90" customHeight="1" thickBot="1" x14ac:dyDescent="0.35">
      <c r="A50" s="146">
        <v>38</v>
      </c>
      <c r="B50" s="239" t="s">
        <v>579</v>
      </c>
      <c r="C50" s="250" t="s">
        <v>1304</v>
      </c>
      <c r="D50" s="147"/>
      <c r="E50" s="63"/>
      <c r="F50" s="63"/>
      <c r="G50" s="63" t="s">
        <v>120</v>
      </c>
      <c r="H50" s="63"/>
      <c r="I50" s="63"/>
      <c r="J50" s="63"/>
      <c r="K50" s="63"/>
      <c r="L50" s="63"/>
      <c r="M50" s="148" t="s">
        <v>120</v>
      </c>
    </row>
    <row r="51" spans="1:13" x14ac:dyDescent="0.3">
      <c r="C51" s="47"/>
      <c r="D51" s="43"/>
      <c r="E51" s="44"/>
      <c r="F51" s="44"/>
      <c r="G51" s="44"/>
      <c r="H51" s="44"/>
      <c r="I51" s="44"/>
      <c r="J51" s="44"/>
      <c r="K51" s="44"/>
      <c r="L51" s="44"/>
      <c r="M51" s="44"/>
    </row>
    <row r="52" spans="1:13" x14ac:dyDescent="0.3">
      <c r="D52" s="13"/>
      <c r="F52" s="11"/>
      <c r="G52" s="11"/>
      <c r="H52" s="11"/>
      <c r="I52" s="11"/>
      <c r="J52" s="11"/>
      <c r="K52" s="11"/>
      <c r="L52" s="11"/>
      <c r="M52" s="11"/>
    </row>
    <row r="53" spans="1:13" x14ac:dyDescent="0.3">
      <c r="D53" s="13"/>
      <c r="F53" s="11"/>
      <c r="G53" s="11"/>
      <c r="H53" s="11"/>
      <c r="I53" s="11"/>
      <c r="J53" s="11"/>
      <c r="K53" s="11"/>
      <c r="L53" s="11"/>
      <c r="M53" s="11"/>
    </row>
    <row r="54" spans="1:13" ht="14.55" customHeight="1" x14ac:dyDescent="0.3">
      <c r="D54" s="13"/>
      <c r="F54" s="11"/>
      <c r="G54" s="11"/>
      <c r="H54" s="11"/>
      <c r="I54" s="11"/>
      <c r="J54" s="11"/>
      <c r="K54" s="11"/>
      <c r="L54" s="11"/>
      <c r="M54" s="11"/>
    </row>
    <row r="55" spans="1:13" x14ac:dyDescent="0.3">
      <c r="D55" s="13"/>
      <c r="F55" s="11"/>
      <c r="G55" s="11"/>
      <c r="H55" s="11"/>
      <c r="I55" s="11"/>
      <c r="J55" s="11"/>
      <c r="K55" s="11"/>
      <c r="L55" s="11"/>
      <c r="M55" s="11"/>
    </row>
    <row r="56" spans="1:13" x14ac:dyDescent="0.3">
      <c r="D56" s="13"/>
      <c r="F56" s="11"/>
      <c r="G56" s="11"/>
      <c r="H56" s="11"/>
      <c r="I56" s="11"/>
      <c r="J56" s="11"/>
      <c r="K56" s="11"/>
      <c r="L56" s="11"/>
      <c r="M56" s="11"/>
    </row>
    <row r="57" spans="1:13" x14ac:dyDescent="0.3">
      <c r="D57" s="13"/>
      <c r="F57" s="11"/>
      <c r="G57" s="11"/>
      <c r="H57" s="11"/>
      <c r="I57" s="11"/>
      <c r="J57" s="11"/>
      <c r="K57" s="11"/>
      <c r="L57" s="11"/>
      <c r="M57" s="11"/>
    </row>
    <row r="58" spans="1:13" x14ac:dyDescent="0.3">
      <c r="D58" s="13"/>
      <c r="F58" s="11"/>
      <c r="G58" s="11"/>
      <c r="H58" s="11"/>
      <c r="I58" s="11"/>
      <c r="J58" s="11"/>
      <c r="K58" s="11"/>
      <c r="L58" s="11"/>
      <c r="M58" s="11"/>
    </row>
    <row r="59" spans="1:13" x14ac:dyDescent="0.3">
      <c r="D59" s="13"/>
      <c r="F59" s="11"/>
      <c r="G59" s="11"/>
      <c r="H59" s="11"/>
      <c r="I59" s="11"/>
      <c r="J59" s="11"/>
      <c r="K59" s="11"/>
      <c r="L59" s="11"/>
      <c r="M59" s="11"/>
    </row>
    <row r="60" spans="1:13" x14ac:dyDescent="0.3">
      <c r="D60" s="13"/>
      <c r="F60" s="11"/>
      <c r="G60" s="11"/>
      <c r="H60" s="11"/>
      <c r="I60" s="11"/>
      <c r="J60" s="11"/>
      <c r="K60" s="11"/>
      <c r="L60" s="11"/>
      <c r="M60" s="11"/>
    </row>
    <row r="61" spans="1:13" x14ac:dyDescent="0.3">
      <c r="D61" s="13"/>
      <c r="F61" s="11"/>
      <c r="G61" s="11"/>
      <c r="H61" s="11"/>
      <c r="I61" s="11"/>
      <c r="J61" s="11"/>
      <c r="K61" s="11"/>
      <c r="L61" s="11"/>
      <c r="M61" s="11"/>
    </row>
    <row r="62" spans="1:13" x14ac:dyDescent="0.3">
      <c r="D62" s="13"/>
      <c r="F62" s="11"/>
      <c r="G62" s="11"/>
      <c r="H62" s="11"/>
      <c r="I62" s="11"/>
      <c r="J62" s="11"/>
      <c r="K62" s="11"/>
      <c r="L62" s="11"/>
      <c r="M62" s="11"/>
    </row>
    <row r="63" spans="1:13" x14ac:dyDescent="0.3">
      <c r="D63" s="13"/>
      <c r="F63" s="11"/>
      <c r="G63" s="11"/>
      <c r="H63" s="11"/>
      <c r="I63" s="11"/>
      <c r="J63" s="11"/>
      <c r="K63" s="11"/>
      <c r="L63" s="11"/>
      <c r="M63" s="11"/>
    </row>
    <row r="64" spans="1:13" x14ac:dyDescent="0.3">
      <c r="D64" s="13"/>
      <c r="F64" s="11"/>
      <c r="G64" s="11"/>
      <c r="H64" s="11"/>
      <c r="I64" s="11"/>
      <c r="J64" s="11"/>
      <c r="K64" s="11"/>
      <c r="L64" s="11"/>
      <c r="M64" s="11"/>
    </row>
    <row r="65" spans="4:13" x14ac:dyDescent="0.3">
      <c r="D65" s="13"/>
      <c r="G65" s="32"/>
      <c r="H65" s="32"/>
      <c r="I65" s="32"/>
      <c r="J65" s="32"/>
      <c r="K65" s="32"/>
      <c r="L65" s="32"/>
      <c r="M65" s="32"/>
    </row>
    <row r="66" spans="4:13" x14ac:dyDescent="0.3">
      <c r="E66" s="5"/>
      <c r="F66" s="33"/>
      <c r="G66" s="33"/>
      <c r="H66" s="33"/>
      <c r="I66" s="33"/>
      <c r="J66" s="33"/>
      <c r="K66" s="33"/>
      <c r="L66" s="33"/>
    </row>
    <row r="67" spans="4:13" x14ac:dyDescent="0.3">
      <c r="E67" s="5"/>
      <c r="H67" s="16"/>
      <c r="I67" s="16"/>
      <c r="J67" s="16"/>
      <c r="K67" s="16"/>
      <c r="L67" s="16"/>
      <c r="M67" s="16"/>
    </row>
    <row r="68" spans="4:13" x14ac:dyDescent="0.3">
      <c r="D68" s="27"/>
      <c r="E68" s="28"/>
      <c r="F68" s="28"/>
      <c r="G68" s="29"/>
      <c r="H68" s="29"/>
      <c r="I68" s="29"/>
      <c r="J68" s="29"/>
      <c r="K68" s="29"/>
      <c r="L68" s="30"/>
      <c r="M68" s="30"/>
    </row>
    <row r="69" spans="4:13" x14ac:dyDescent="0.3">
      <c r="D69" s="26"/>
      <c r="E69" s="31"/>
      <c r="F69" s="26"/>
      <c r="G69" s="26"/>
      <c r="H69" s="26"/>
      <c r="I69" s="26"/>
      <c r="J69" s="26"/>
      <c r="K69" s="26"/>
      <c r="L69" s="26"/>
      <c r="M69" s="26"/>
    </row>
    <row r="85" spans="4:13" x14ac:dyDescent="0.3">
      <c r="F85" s="17"/>
      <c r="G85" s="17"/>
      <c r="H85" s="17"/>
      <c r="I85" s="17"/>
      <c r="J85" s="17"/>
      <c r="K85" s="17"/>
      <c r="L85" s="17"/>
      <c r="M85" s="17"/>
    </row>
    <row r="86" spans="4:13" x14ac:dyDescent="0.3">
      <c r="F86" s="17"/>
      <c r="G86" s="17"/>
      <c r="H86" s="17"/>
      <c r="I86" s="17"/>
      <c r="J86" s="17"/>
      <c r="K86" s="17"/>
      <c r="L86" s="17"/>
      <c r="M86" s="17"/>
    </row>
    <row r="87" spans="4:13" x14ac:dyDescent="0.3">
      <c r="D87" s="17"/>
      <c r="E87" s="20"/>
      <c r="F87" s="17"/>
      <c r="G87" s="17"/>
      <c r="H87" s="17"/>
      <c r="I87" s="17"/>
      <c r="J87" s="17"/>
      <c r="K87" s="17"/>
      <c r="L87" s="17"/>
      <c r="M87" s="17"/>
    </row>
    <row r="88" spans="4:13" x14ac:dyDescent="0.3">
      <c r="D88" s="17"/>
      <c r="E88" s="20"/>
    </row>
    <row r="89" spans="4:13" x14ac:dyDescent="0.3">
      <c r="D89" s="17"/>
      <c r="E89" s="20"/>
    </row>
    <row r="91" spans="4:13" x14ac:dyDescent="0.3">
      <c r="E91" s="4"/>
    </row>
    <row r="92" spans="4:13" x14ac:dyDescent="0.3">
      <c r="E92" s="4"/>
    </row>
    <row r="100" spans="11:11" ht="15.6" x14ac:dyDescent="0.3">
      <c r="K100" s="12"/>
    </row>
  </sheetData>
  <sortState xmlns:xlrd2="http://schemas.microsoft.com/office/spreadsheetml/2017/richdata2" ref="A5:N42">
    <sortCondition ref="A5:A42"/>
  </sortState>
  <mergeCells count="16">
    <mergeCell ref="A5:M5"/>
    <mergeCell ref="A1:M1"/>
    <mergeCell ref="A2:M2"/>
    <mergeCell ref="D3:D4"/>
    <mergeCell ref="E3:G3"/>
    <mergeCell ref="H3:M3"/>
    <mergeCell ref="A3:A4"/>
    <mergeCell ref="B3:B4"/>
    <mergeCell ref="C3:C4"/>
    <mergeCell ref="A28:M28"/>
    <mergeCell ref="A38:M38"/>
    <mergeCell ref="A47:M47"/>
    <mergeCell ref="A9:M9"/>
    <mergeCell ref="A13:M13"/>
    <mergeCell ref="A19:M19"/>
    <mergeCell ref="A44:M44"/>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W44"/>
  <sheetViews>
    <sheetView zoomScale="55" zoomScaleNormal="55" workbookViewId="0">
      <selection activeCell="E20" sqref="E20"/>
    </sheetView>
  </sheetViews>
  <sheetFormatPr defaultRowHeight="14.4" x14ac:dyDescent="0.3"/>
  <cols>
    <col min="1" max="1" width="54" bestFit="1" customWidth="1"/>
    <col min="2" max="2" width="27.77734375" customWidth="1"/>
    <col min="3" max="3" width="10.5546875" customWidth="1"/>
    <col min="4" max="4" width="12.77734375" bestFit="1" customWidth="1"/>
    <col min="5" max="5" width="13.109375" bestFit="1" customWidth="1"/>
    <col min="6" max="13" width="8.6640625" bestFit="1" customWidth="1"/>
    <col min="15" max="15" width="8.5546875" bestFit="1" customWidth="1"/>
    <col min="16" max="17" width="6.44140625" customWidth="1"/>
    <col min="18" max="18" width="10.44140625" bestFit="1" customWidth="1"/>
    <col min="19" max="19" width="9.77734375" bestFit="1" customWidth="1"/>
    <col min="20" max="20" width="6.44140625" customWidth="1"/>
    <col min="21" max="21" width="12.77734375" bestFit="1" customWidth="1"/>
    <col min="22" max="22" width="9.77734375" bestFit="1" customWidth="1"/>
    <col min="23" max="23" width="8.77734375" bestFit="1" customWidth="1"/>
    <col min="25" max="25" width="12.44140625" customWidth="1"/>
    <col min="26" max="32" width="8.21875" customWidth="1"/>
    <col min="33" max="33" width="9.5546875" bestFit="1" customWidth="1"/>
  </cols>
  <sheetData>
    <row r="1" spans="1:23" ht="18" customHeight="1" x14ac:dyDescent="0.3">
      <c r="A1" s="295" t="s">
        <v>402</v>
      </c>
      <c r="B1" s="296"/>
      <c r="C1" s="296"/>
      <c r="D1" s="296"/>
      <c r="E1" s="296"/>
      <c r="F1" s="296"/>
      <c r="G1" s="296"/>
      <c r="H1" s="296"/>
      <c r="I1" s="296"/>
      <c r="J1" s="296"/>
      <c r="K1" s="296"/>
      <c r="L1" s="296"/>
      <c r="M1" s="296"/>
      <c r="N1" s="296"/>
      <c r="O1" s="296"/>
      <c r="P1" s="296"/>
      <c r="Q1" s="296"/>
      <c r="R1" s="296"/>
      <c r="S1" s="296"/>
      <c r="T1" s="296"/>
      <c r="U1" s="296"/>
      <c r="V1" s="296"/>
      <c r="W1" s="296"/>
    </row>
    <row r="2" spans="1:23" ht="17.399999999999999" x14ac:dyDescent="0.3">
      <c r="A2" s="297" t="s">
        <v>485</v>
      </c>
      <c r="B2" s="298"/>
      <c r="C2" s="298"/>
      <c r="D2" s="298"/>
      <c r="E2" s="298"/>
      <c r="F2" s="298"/>
      <c r="G2" s="298"/>
      <c r="H2" s="298"/>
      <c r="I2" s="298"/>
      <c r="J2" s="298"/>
      <c r="K2" s="298"/>
      <c r="L2" s="298"/>
      <c r="M2" s="298"/>
      <c r="N2" s="298"/>
      <c r="O2" s="298"/>
      <c r="P2" s="298"/>
      <c r="Q2" s="298"/>
      <c r="R2" s="298"/>
      <c r="S2" s="298"/>
      <c r="T2" s="298"/>
      <c r="U2" s="298"/>
      <c r="V2" s="298"/>
      <c r="W2" s="298"/>
    </row>
    <row r="3" spans="1:23" ht="27" thickBot="1" x14ac:dyDescent="0.35">
      <c r="A3" s="164" t="s">
        <v>484</v>
      </c>
      <c r="B3" s="165"/>
      <c r="C3" s="166"/>
      <c r="D3" s="127"/>
      <c r="E3" s="86" t="s">
        <v>488</v>
      </c>
      <c r="F3" s="126"/>
      <c r="G3" s="127" t="s">
        <v>656</v>
      </c>
      <c r="H3" s="127" t="s">
        <v>384</v>
      </c>
      <c r="I3" s="127" t="s">
        <v>385</v>
      </c>
      <c r="J3" s="127" t="s">
        <v>657</v>
      </c>
      <c r="K3" s="127"/>
      <c r="L3" s="127"/>
      <c r="M3" s="127"/>
      <c r="N3" s="82"/>
      <c r="O3" s="125" t="s">
        <v>499</v>
      </c>
      <c r="P3" s="87"/>
      <c r="Q3" s="87"/>
      <c r="R3" s="87"/>
      <c r="S3" s="87"/>
      <c r="T3" s="87"/>
      <c r="U3" s="87"/>
      <c r="V3" s="87"/>
      <c r="W3" s="87"/>
    </row>
    <row r="4" spans="1:23" x14ac:dyDescent="0.3">
      <c r="A4" s="75" t="s">
        <v>475</v>
      </c>
      <c r="B4" s="167" t="s">
        <v>367</v>
      </c>
      <c r="C4" s="168"/>
      <c r="D4" s="185"/>
      <c r="E4" s="79" t="s">
        <v>489</v>
      </c>
      <c r="F4" s="79" t="s">
        <v>490</v>
      </c>
      <c r="G4" s="79" t="s">
        <v>491</v>
      </c>
      <c r="H4" s="79" t="s">
        <v>492</v>
      </c>
      <c r="I4" s="79" t="s">
        <v>493</v>
      </c>
      <c r="J4" s="79" t="s">
        <v>494</v>
      </c>
      <c r="K4" s="79" t="s">
        <v>495</v>
      </c>
      <c r="L4" s="79" t="s">
        <v>496</v>
      </c>
      <c r="M4" s="79" t="s">
        <v>497</v>
      </c>
      <c r="N4" s="82"/>
      <c r="O4" s="94"/>
      <c r="P4" s="95" t="s">
        <v>498</v>
      </c>
      <c r="Q4" s="95" t="s">
        <v>383</v>
      </c>
      <c r="R4" s="95" t="s">
        <v>384</v>
      </c>
      <c r="S4" s="95" t="s">
        <v>385</v>
      </c>
      <c r="T4" s="95" t="s">
        <v>386</v>
      </c>
      <c r="U4" s="95" t="s">
        <v>378</v>
      </c>
      <c r="V4" s="95" t="s">
        <v>379</v>
      </c>
      <c r="W4" s="96" t="s">
        <v>380</v>
      </c>
    </row>
    <row r="5" spans="1:23" x14ac:dyDescent="0.3">
      <c r="A5" s="70" t="s">
        <v>476</v>
      </c>
      <c r="B5" s="169">
        <f>F13/M13*100</f>
        <v>13.157894736842104</v>
      </c>
      <c r="C5" s="168"/>
      <c r="D5" s="185"/>
      <c r="E5" s="77" t="s">
        <v>462</v>
      </c>
      <c r="F5" s="78">
        <v>0</v>
      </c>
      <c r="G5" s="78">
        <v>1</v>
      </c>
      <c r="H5" s="78">
        <v>2</v>
      </c>
      <c r="I5" s="78">
        <v>0</v>
      </c>
      <c r="J5" s="78">
        <v>0</v>
      </c>
      <c r="K5" s="78">
        <v>10</v>
      </c>
      <c r="L5" s="78">
        <v>12</v>
      </c>
      <c r="M5" s="78">
        <v>3</v>
      </c>
      <c r="N5" s="82"/>
      <c r="O5" s="97" t="s">
        <v>125</v>
      </c>
      <c r="P5" s="98">
        <v>1</v>
      </c>
      <c r="Q5" s="98">
        <v>2</v>
      </c>
      <c r="R5" s="98">
        <v>3</v>
      </c>
      <c r="S5" s="98">
        <v>4</v>
      </c>
      <c r="T5" s="98">
        <v>5</v>
      </c>
      <c r="U5" s="98">
        <v>6</v>
      </c>
      <c r="V5" s="98">
        <v>7</v>
      </c>
      <c r="W5" s="99">
        <v>8</v>
      </c>
    </row>
    <row r="6" spans="1:23" x14ac:dyDescent="0.3">
      <c r="A6" s="70" t="s">
        <v>477</v>
      </c>
      <c r="B6" s="169">
        <f>G13/M13*100</f>
        <v>68.421052631578945</v>
      </c>
      <c r="C6" s="168"/>
      <c r="D6" s="185"/>
      <c r="E6" s="77" t="s">
        <v>465</v>
      </c>
      <c r="F6" s="78">
        <v>0</v>
      </c>
      <c r="G6" s="78">
        <v>3</v>
      </c>
      <c r="H6" s="78">
        <v>0</v>
      </c>
      <c r="I6" s="78">
        <v>0</v>
      </c>
      <c r="J6" s="78">
        <v>0</v>
      </c>
      <c r="K6" s="78">
        <v>20</v>
      </c>
      <c r="L6" s="78">
        <v>20</v>
      </c>
      <c r="M6" s="78">
        <v>3</v>
      </c>
      <c r="N6" s="82"/>
      <c r="O6" s="88">
        <f>'Группа 1 Вопросы'!B6</f>
        <v>1</v>
      </c>
      <c r="P6" s="89">
        <f>'Группа 1 Вопросы'!D6</f>
        <v>0</v>
      </c>
      <c r="Q6" s="89">
        <f>'Группа 1 Вопросы'!E6</f>
        <v>1</v>
      </c>
      <c r="R6" s="89">
        <f>'Группа 1 Вопросы'!F6</f>
        <v>0</v>
      </c>
      <c r="S6" s="89">
        <f>'Группа 1 Вопросы'!G6</f>
        <v>0</v>
      </c>
      <c r="T6" s="89">
        <f>'Группа 1 Вопросы'!H6</f>
        <v>0</v>
      </c>
      <c r="U6" s="89">
        <f>'Группа 1 Вопросы'!K6</f>
        <v>4</v>
      </c>
      <c r="V6" s="89">
        <f>'Группа 1 Вопросы'!L6</f>
        <v>4</v>
      </c>
      <c r="W6" s="90" t="str">
        <f>'Группа 1 Вопросы'!M6</f>
        <v>ОВОС-ЗП</v>
      </c>
    </row>
    <row r="7" spans="1:23" x14ac:dyDescent="0.3">
      <c r="A7" s="70" t="s">
        <v>478</v>
      </c>
      <c r="B7" s="169">
        <f>H13/M13*100</f>
        <v>18.421052631578945</v>
      </c>
      <c r="C7" s="168"/>
      <c r="D7" s="185"/>
      <c r="E7" s="77" t="s">
        <v>486</v>
      </c>
      <c r="F7" s="78">
        <v>0</v>
      </c>
      <c r="G7" s="78">
        <v>4</v>
      </c>
      <c r="H7" s="78">
        <v>1</v>
      </c>
      <c r="I7" s="78">
        <v>0</v>
      </c>
      <c r="J7" s="78">
        <v>0</v>
      </c>
      <c r="K7" s="78">
        <v>31</v>
      </c>
      <c r="L7" s="78">
        <v>32</v>
      </c>
      <c r="M7" s="78">
        <v>5</v>
      </c>
      <c r="N7" s="82"/>
      <c r="O7" s="88">
        <f>'Группа 1 Вопросы'!B7</f>
        <v>2</v>
      </c>
      <c r="P7" s="89">
        <f>'Группа 1 Вопросы'!D7</f>
        <v>0</v>
      </c>
      <c r="Q7" s="89">
        <f>'Группа 1 Вопросы'!E7</f>
        <v>0</v>
      </c>
      <c r="R7" s="89">
        <f>'Группа 1 Вопросы'!F7</f>
        <v>1</v>
      </c>
      <c r="S7" s="89">
        <f>'Группа 1 Вопросы'!G7</f>
        <v>0</v>
      </c>
      <c r="T7" s="89">
        <f>'Группа 1 Вопросы'!H7</f>
        <v>0</v>
      </c>
      <c r="U7" s="89">
        <f>'Группа 1 Вопросы'!K7</f>
        <v>3</v>
      </c>
      <c r="V7" s="89">
        <f>'Группа 1 Вопросы'!L7</f>
        <v>4</v>
      </c>
      <c r="W7" s="90" t="str">
        <f>'Группа 1 Вопросы'!M7</f>
        <v>ОВОС-ЗП</v>
      </c>
    </row>
    <row r="8" spans="1:23" x14ac:dyDescent="0.3">
      <c r="A8" s="70" t="s">
        <v>479</v>
      </c>
      <c r="B8" s="169">
        <f>I13/M13*100</f>
        <v>0</v>
      </c>
      <c r="C8" s="170"/>
      <c r="D8" s="186"/>
      <c r="E8" s="77" t="s">
        <v>468</v>
      </c>
      <c r="F8" s="78">
        <v>2</v>
      </c>
      <c r="G8" s="78">
        <v>6</v>
      </c>
      <c r="H8" s="78">
        <v>0</v>
      </c>
      <c r="I8" s="78">
        <v>0</v>
      </c>
      <c r="J8" s="78">
        <v>0</v>
      </c>
      <c r="K8" s="78">
        <v>40</v>
      </c>
      <c r="L8" s="78">
        <v>40</v>
      </c>
      <c r="M8" s="78">
        <v>8</v>
      </c>
      <c r="N8" s="82"/>
      <c r="O8" s="88">
        <f>'Группа 1 Вопросы'!B8</f>
        <v>3</v>
      </c>
      <c r="P8" s="89">
        <f>'Группа 1 Вопросы'!D8</f>
        <v>0</v>
      </c>
      <c r="Q8" s="89">
        <f>'Группа 1 Вопросы'!E8</f>
        <v>0</v>
      </c>
      <c r="R8" s="89">
        <f>'Группа 1 Вопросы'!F8</f>
        <v>1</v>
      </c>
      <c r="S8" s="89">
        <f>'Группа 1 Вопросы'!G8</f>
        <v>0</v>
      </c>
      <c r="T8" s="89">
        <f>'Группа 1 Вопросы'!H8</f>
        <v>0</v>
      </c>
      <c r="U8" s="89">
        <f>'Группа 1 Вопросы'!K8</f>
        <v>3</v>
      </c>
      <c r="V8" s="89">
        <f>'Группа 1 Вопросы'!L8</f>
        <v>4</v>
      </c>
      <c r="W8" s="90" t="str">
        <f>'Группа 1 Вопросы'!M8</f>
        <v>ОВОС-ЗП</v>
      </c>
    </row>
    <row r="9" spans="1:23" x14ac:dyDescent="0.3">
      <c r="A9" s="70" t="s">
        <v>480</v>
      </c>
      <c r="B9" s="169">
        <f>J13/M13*100</f>
        <v>0</v>
      </c>
      <c r="C9" s="168"/>
      <c r="D9" s="186"/>
      <c r="E9" s="77" t="s">
        <v>466</v>
      </c>
      <c r="F9" s="78">
        <v>3</v>
      </c>
      <c r="G9" s="78">
        <v>6</v>
      </c>
      <c r="H9" s="78">
        <v>0</v>
      </c>
      <c r="I9" s="78">
        <v>0</v>
      </c>
      <c r="J9" s="78">
        <v>0</v>
      </c>
      <c r="K9" s="78">
        <v>40</v>
      </c>
      <c r="L9" s="78">
        <v>40</v>
      </c>
      <c r="M9" s="78">
        <v>9</v>
      </c>
      <c r="N9" s="82"/>
      <c r="O9" s="88">
        <f>'Группа 1 Вопросы'!B10</f>
        <v>4</v>
      </c>
      <c r="P9" s="89">
        <f>'Группа 1 Вопросы'!D10</f>
        <v>0</v>
      </c>
      <c r="Q9" s="89">
        <f>'Группа 1 Вопросы'!E10</f>
        <v>1</v>
      </c>
      <c r="R9" s="89">
        <f>'Группа 1 Вопросы'!F10</f>
        <v>0</v>
      </c>
      <c r="S9" s="89">
        <f>'Группа 1 Вопросы'!G10</f>
        <v>0</v>
      </c>
      <c r="T9" s="89">
        <f>'Группа 1 Вопросы'!H10</f>
        <v>0</v>
      </c>
      <c r="U9" s="89">
        <f>'Группа 1 Вопросы'!K10</f>
        <v>4</v>
      </c>
      <c r="V9" s="89">
        <f>'Группа 1 Вопросы'!L10</f>
        <v>4</v>
      </c>
      <c r="W9" s="90" t="str">
        <f>'Группа 1 Вопросы'!M10</f>
        <v>ПРО</v>
      </c>
    </row>
    <row r="10" spans="1:23" x14ac:dyDescent="0.3">
      <c r="A10" s="100" t="s">
        <v>482</v>
      </c>
      <c r="B10" s="171">
        <f>IF(L13=0,"-",K13/L13*100)</f>
        <v>96.276595744680847</v>
      </c>
      <c r="C10" s="168"/>
      <c r="D10" s="127"/>
      <c r="E10" s="77" t="s">
        <v>472</v>
      </c>
      <c r="F10" s="78">
        <v>0</v>
      </c>
      <c r="G10" s="78">
        <v>3</v>
      </c>
      <c r="H10" s="78">
        <v>2</v>
      </c>
      <c r="I10" s="78">
        <v>0</v>
      </c>
      <c r="J10" s="78">
        <v>0</v>
      </c>
      <c r="K10" s="78">
        <v>22</v>
      </c>
      <c r="L10" s="78">
        <v>24</v>
      </c>
      <c r="M10" s="78">
        <v>5</v>
      </c>
      <c r="N10" s="82"/>
      <c r="O10" s="88">
        <f>'Группа 1 Вопросы'!B11</f>
        <v>5</v>
      </c>
      <c r="P10" s="89">
        <f>'Группа 1 Вопросы'!D11</f>
        <v>0</v>
      </c>
      <c r="Q10" s="89">
        <f>'Группа 1 Вопросы'!E11</f>
        <v>1</v>
      </c>
      <c r="R10" s="89">
        <f>'Группа 1 Вопросы'!F11</f>
        <v>0</v>
      </c>
      <c r="S10" s="89">
        <f>'Группа 1 Вопросы'!G11</f>
        <v>0</v>
      </c>
      <c r="T10" s="89">
        <f>'Группа 1 Вопросы'!H11</f>
        <v>0</v>
      </c>
      <c r="U10" s="89">
        <f>'Группа 1 Вопросы'!K11</f>
        <v>8</v>
      </c>
      <c r="V10" s="89">
        <f>'Группа 1 Вопросы'!L11</f>
        <v>8</v>
      </c>
      <c r="W10" s="90" t="str">
        <f>'Группа 1 Вопросы'!M11</f>
        <v>ПРО</v>
      </c>
    </row>
    <row r="11" spans="1:23" x14ac:dyDescent="0.3">
      <c r="A11" s="100" t="s">
        <v>481</v>
      </c>
      <c r="B11" s="171">
        <f>IF((M13-F13)=0,"-",(G13+J13)/(M13-F13)*100)</f>
        <v>78.787878787878782</v>
      </c>
      <c r="C11" s="168"/>
      <c r="D11" s="127"/>
      <c r="E11" s="77" t="s">
        <v>474</v>
      </c>
      <c r="F11" s="78">
        <v>0</v>
      </c>
      <c r="G11" s="78">
        <v>1</v>
      </c>
      <c r="H11" s="78">
        <v>1</v>
      </c>
      <c r="I11" s="78">
        <v>0</v>
      </c>
      <c r="J11" s="78">
        <v>0</v>
      </c>
      <c r="K11" s="78">
        <v>7</v>
      </c>
      <c r="L11" s="78">
        <v>8</v>
      </c>
      <c r="M11" s="78">
        <v>2</v>
      </c>
      <c r="N11" s="82"/>
      <c r="O11" s="88">
        <f>'Группа 1 Вопросы'!B12</f>
        <v>6</v>
      </c>
      <c r="P11" s="89">
        <f>'Группа 1 Вопросы'!D12</f>
        <v>0</v>
      </c>
      <c r="Q11" s="89">
        <f>'Группа 1 Вопросы'!E12</f>
        <v>1</v>
      </c>
      <c r="R11" s="89">
        <f>'Группа 1 Вопросы'!F12</f>
        <v>0</v>
      </c>
      <c r="S11" s="89">
        <f>'Группа 1 Вопросы'!G12</f>
        <v>0</v>
      </c>
      <c r="T11" s="89">
        <f>'Группа 1 Вопросы'!H12</f>
        <v>0</v>
      </c>
      <c r="U11" s="89">
        <f>'Группа 1 Вопросы'!K12</f>
        <v>8</v>
      </c>
      <c r="V11" s="89">
        <f>'Группа 1 Вопросы'!L12</f>
        <v>8</v>
      </c>
      <c r="W11" s="90" t="str">
        <f>'Группа 1 Вопросы'!M12</f>
        <v>ПРО</v>
      </c>
    </row>
    <row r="12" spans="1:23" ht="43.95" customHeight="1" thickBot="1" x14ac:dyDescent="0.35">
      <c r="A12" s="237" t="s">
        <v>1287</v>
      </c>
      <c r="B12" s="300" t="str">
        <f>IF(AND(B10=100,B11=100),"Применимо",IF(AND(B10&gt;95,B11&gt;90),"Рекомендуемые улучшения",IF(AND(B10&gt;80,B11&gt;75),"Рекомендуются краткосрочные улучшения, следует разработать или пересмотреть среднесрочный план действий",IF(AND(B10&gt;75,B11&gt;60),"Настоятельно рекомендуется краткосрочное улучшение, следует разработать или улучшить среднесрочный план действий","Несоответствующие, требуются краткосрочные действия"))))</f>
        <v>Рекомендуются краткосрочные улучшения, следует разработать или пересмотреть среднесрочный план действий</v>
      </c>
      <c r="C12" s="300"/>
      <c r="D12" s="300"/>
      <c r="E12" s="77" t="s">
        <v>458</v>
      </c>
      <c r="F12" s="78">
        <v>0</v>
      </c>
      <c r="G12" s="78">
        <v>2</v>
      </c>
      <c r="H12" s="78">
        <v>1</v>
      </c>
      <c r="I12" s="78">
        <v>0</v>
      </c>
      <c r="J12" s="78">
        <v>0</v>
      </c>
      <c r="K12" s="78">
        <v>11</v>
      </c>
      <c r="L12" s="78">
        <v>12</v>
      </c>
      <c r="M12" s="78">
        <v>3</v>
      </c>
      <c r="N12" s="82"/>
      <c r="O12" s="88">
        <f>'Группа 1 Вопросы'!B14</f>
        <v>7</v>
      </c>
      <c r="P12" s="89">
        <f>'Группа 1 Вопросы'!D14</f>
        <v>0</v>
      </c>
      <c r="Q12" s="89">
        <f>'Группа 1 Вопросы'!E14</f>
        <v>1</v>
      </c>
      <c r="R12" s="89">
        <f>'Группа 1 Вопросы'!F14</f>
        <v>0</v>
      </c>
      <c r="S12" s="89">
        <f>'Группа 1 Вопросы'!G14</f>
        <v>0</v>
      </c>
      <c r="T12" s="89">
        <f>'Группа 1 Вопросы'!H14</f>
        <v>0</v>
      </c>
      <c r="U12" s="89">
        <f>'Группа 1 Вопросы'!K14</f>
        <v>8</v>
      </c>
      <c r="V12" s="89">
        <f>'Группа 1 Вопросы'!L14</f>
        <v>8</v>
      </c>
      <c r="W12" s="90" t="str">
        <f>'Группа 1 Вопросы'!M14</f>
        <v>ТИ</v>
      </c>
    </row>
    <row r="13" spans="1:23" ht="27" thickBot="1" x14ac:dyDescent="0.35">
      <c r="A13" s="237" t="s">
        <v>1288</v>
      </c>
      <c r="B13" s="172" t="s">
        <v>1289</v>
      </c>
      <c r="C13" s="168"/>
      <c r="D13" s="127"/>
      <c r="E13" s="80" t="s">
        <v>655</v>
      </c>
      <c r="F13" s="81">
        <v>5</v>
      </c>
      <c r="G13" s="81">
        <v>26</v>
      </c>
      <c r="H13" s="81">
        <v>7</v>
      </c>
      <c r="I13" s="81">
        <v>0</v>
      </c>
      <c r="J13" s="81">
        <v>0</v>
      </c>
      <c r="K13" s="81">
        <v>181</v>
      </c>
      <c r="L13" s="81">
        <v>188</v>
      </c>
      <c r="M13" s="81">
        <v>38</v>
      </c>
      <c r="N13" s="82"/>
      <c r="O13" s="88">
        <f>'Группа 1 Вопросы'!B15</f>
        <v>8</v>
      </c>
      <c r="P13" s="89">
        <f>'Группа 1 Вопросы'!D15</f>
        <v>0</v>
      </c>
      <c r="Q13" s="89">
        <f>'Группа 1 Вопросы'!E15</f>
        <v>1</v>
      </c>
      <c r="R13" s="89">
        <f>'Группа 1 Вопросы'!F15</f>
        <v>0</v>
      </c>
      <c r="S13" s="89">
        <f>'Группа 1 Вопросы'!G15</f>
        <v>0</v>
      </c>
      <c r="T13" s="89">
        <f>'Группа 1 Вопросы'!H15</f>
        <v>0</v>
      </c>
      <c r="U13" s="89">
        <f>'Группа 1 Вопросы'!K15</f>
        <v>8</v>
      </c>
      <c r="V13" s="89">
        <f>'Группа 1 Вопросы'!L15</f>
        <v>8</v>
      </c>
      <c r="W13" s="90" t="str">
        <f>'Группа 1 Вопросы'!M15</f>
        <v>ТИ</v>
      </c>
    </row>
    <row r="14" spans="1:23" ht="15" thickBot="1" x14ac:dyDescent="0.35">
      <c r="A14" s="173" t="s">
        <v>483</v>
      </c>
      <c r="B14" s="174"/>
      <c r="C14" s="174"/>
      <c r="D14" s="127"/>
      <c r="E14" s="299" t="s">
        <v>487</v>
      </c>
      <c r="F14" s="299"/>
      <c r="G14" s="299"/>
      <c r="H14" s="299"/>
      <c r="I14" s="299"/>
      <c r="J14" s="299"/>
      <c r="K14" s="299"/>
      <c r="L14" s="299"/>
      <c r="M14" s="299"/>
      <c r="N14" s="82"/>
      <c r="O14" s="88">
        <f>'Группа 1 Вопросы'!B16</f>
        <v>9</v>
      </c>
      <c r="P14" s="89">
        <f>'Группа 1 Вопросы'!D16</f>
        <v>0</v>
      </c>
      <c r="Q14" s="89">
        <f>'Группа 1 Вопросы'!E16</f>
        <v>1</v>
      </c>
      <c r="R14" s="89">
        <f>'Группа 1 Вопросы'!F16</f>
        <v>0</v>
      </c>
      <c r="S14" s="89">
        <f>'Группа 1 Вопросы'!G16</f>
        <v>0</v>
      </c>
      <c r="T14" s="89">
        <f>'Группа 1 Вопросы'!H16</f>
        <v>0</v>
      </c>
      <c r="U14" s="89">
        <f>'Группа 1 Вопросы'!K16</f>
        <v>8</v>
      </c>
      <c r="V14" s="89">
        <f>'Группа 1 Вопросы'!L16</f>
        <v>8</v>
      </c>
      <c r="W14" s="90" t="str">
        <f>'Группа 1 Вопросы'!M16</f>
        <v>ТИ</v>
      </c>
    </row>
    <row r="15" spans="1:23" x14ac:dyDescent="0.3">
      <c r="A15" s="175" t="s">
        <v>127</v>
      </c>
      <c r="B15" s="176" t="s">
        <v>126</v>
      </c>
      <c r="C15" s="177" t="s">
        <v>115</v>
      </c>
      <c r="D15" s="127"/>
      <c r="E15" s="127"/>
      <c r="F15" s="127"/>
      <c r="G15" s="127"/>
      <c r="H15" s="127"/>
      <c r="I15" s="185"/>
      <c r="J15" s="185"/>
      <c r="K15" s="185"/>
      <c r="L15" s="185"/>
      <c r="M15" s="185"/>
      <c r="N15" s="82"/>
      <c r="O15" s="88">
        <f>'Группа 1 Вопросы'!B17</f>
        <v>10</v>
      </c>
      <c r="P15" s="89">
        <f>'Группа 1 Вопросы'!D17</f>
        <v>0</v>
      </c>
      <c r="Q15" s="89">
        <f>'Группа 1 Вопросы'!E17</f>
        <v>1</v>
      </c>
      <c r="R15" s="89">
        <f>'Группа 1 Вопросы'!F17</f>
        <v>0</v>
      </c>
      <c r="S15" s="89">
        <f>'Группа 1 Вопросы'!G17</f>
        <v>0</v>
      </c>
      <c r="T15" s="89">
        <f>'Группа 1 Вопросы'!H17</f>
        <v>0</v>
      </c>
      <c r="U15" s="89">
        <f>'Группа 1 Вопросы'!K17</f>
        <v>4</v>
      </c>
      <c r="V15" s="89">
        <f>'Группа 1 Вопросы'!L17</f>
        <v>4</v>
      </c>
      <c r="W15" s="90" t="str">
        <f>'Группа 1 Вопросы'!M17</f>
        <v>ТИ</v>
      </c>
    </row>
    <row r="16" spans="1:23" ht="15" thickBot="1" x14ac:dyDescent="0.35">
      <c r="A16" s="182" t="s">
        <v>461</v>
      </c>
      <c r="B16" s="178" t="s">
        <v>462</v>
      </c>
      <c r="C16" s="179">
        <f>IF(L5=0,"-",K5/L5*100)</f>
        <v>83.333333333333343</v>
      </c>
      <c r="D16" s="127"/>
      <c r="E16" s="127"/>
      <c r="F16" s="127"/>
      <c r="G16" s="127"/>
      <c r="H16" s="127"/>
      <c r="I16" s="185"/>
      <c r="J16" s="185"/>
      <c r="K16" s="185"/>
      <c r="L16" s="185"/>
      <c r="M16" s="185"/>
      <c r="N16" s="82"/>
      <c r="O16" s="88">
        <f>'Группа 1 Вопросы'!B18</f>
        <v>11</v>
      </c>
      <c r="P16" s="89">
        <f>'Группа 1 Вопросы'!D18</f>
        <v>0</v>
      </c>
      <c r="Q16" s="89">
        <f>'Группа 1 Вопросы'!E18</f>
        <v>0</v>
      </c>
      <c r="R16" s="89">
        <f>'Группа 1 Вопросы'!F18</f>
        <v>1</v>
      </c>
      <c r="S16" s="89">
        <f>'Группа 1 Вопросы'!G18</f>
        <v>0</v>
      </c>
      <c r="T16" s="89">
        <f>'Группа 1 Вопросы'!H18</f>
        <v>0</v>
      </c>
      <c r="U16" s="89">
        <f>'Группа 1 Вопросы'!K18</f>
        <v>3</v>
      </c>
      <c r="V16" s="89">
        <f>'Группа 1 Вопросы'!L18</f>
        <v>4</v>
      </c>
      <c r="W16" s="90" t="str">
        <f>'Группа 1 Вопросы'!M18</f>
        <v>ТИ</v>
      </c>
    </row>
    <row r="17" spans="1:23" ht="15" thickBot="1" x14ac:dyDescent="0.35">
      <c r="A17" s="182" t="s">
        <v>463</v>
      </c>
      <c r="B17" s="183" t="s">
        <v>458</v>
      </c>
      <c r="C17" s="179">
        <f t="shared" ref="C17:C23" si="0">IF(L6=0,"-",K6/L6*100)</f>
        <v>100</v>
      </c>
      <c r="D17" s="127"/>
      <c r="E17" s="127"/>
      <c r="F17" s="185"/>
      <c r="G17" s="185"/>
      <c r="H17" s="185"/>
      <c r="I17" s="185"/>
      <c r="J17" s="185"/>
      <c r="K17" s="185"/>
      <c r="L17" s="185"/>
      <c r="M17" s="185"/>
      <c r="N17" s="82"/>
      <c r="O17" s="88">
        <f>'Группа 1 Вопросы'!B20</f>
        <v>12</v>
      </c>
      <c r="P17" s="89">
        <f>'Группа 1 Вопросы'!D20</f>
        <v>0</v>
      </c>
      <c r="Q17" s="89">
        <f>'Группа 1 Вопросы'!E20</f>
        <v>1</v>
      </c>
      <c r="R17" s="89">
        <f>'Группа 1 Вопросы'!F20</f>
        <v>0</v>
      </c>
      <c r="S17" s="89">
        <f>'Группа 1 Вопросы'!G20</f>
        <v>0</v>
      </c>
      <c r="T17" s="89">
        <f>'Группа 1 Вопросы'!H20</f>
        <v>0</v>
      </c>
      <c r="U17" s="89">
        <f>'Группа 1 Вопросы'!K20</f>
        <v>8</v>
      </c>
      <c r="V17" s="89">
        <f>'Группа 1 Вопросы'!L20</f>
        <v>8</v>
      </c>
      <c r="W17" s="90" t="str">
        <f>'Группа 1 Вопросы'!M20</f>
        <v>УВП</v>
      </c>
    </row>
    <row r="18" spans="1:23" ht="15" thickBot="1" x14ac:dyDescent="0.35">
      <c r="A18" s="182" t="s">
        <v>464</v>
      </c>
      <c r="B18" s="183" t="s">
        <v>465</v>
      </c>
      <c r="C18" s="179">
        <f>IF(L7=0,"-",K7/L7*100)</f>
        <v>96.875</v>
      </c>
      <c r="D18" s="127"/>
      <c r="E18" s="185"/>
      <c r="F18" s="185"/>
      <c r="G18" s="185"/>
      <c r="H18" s="185"/>
      <c r="I18" s="185"/>
      <c r="J18" s="185"/>
      <c r="K18" s="185"/>
      <c r="L18" s="185"/>
      <c r="M18" s="185"/>
      <c r="N18" s="82"/>
      <c r="O18" s="88">
        <f>'Группа 1 Вопросы'!B21</f>
        <v>13</v>
      </c>
      <c r="P18" s="89">
        <f>'Группа 1 Вопросы'!D21</f>
        <v>0</v>
      </c>
      <c r="Q18" s="89">
        <f>'Группа 1 Вопросы'!E21</f>
        <v>1</v>
      </c>
      <c r="R18" s="89">
        <f>'Группа 1 Вопросы'!F21</f>
        <v>0</v>
      </c>
      <c r="S18" s="89">
        <f>'Группа 1 Вопросы'!G21</f>
        <v>0</v>
      </c>
      <c r="T18" s="89">
        <f>'Группа 1 Вопросы'!H21</f>
        <v>0</v>
      </c>
      <c r="U18" s="89">
        <f>'Группа 1 Вопросы'!K21</f>
        <v>8</v>
      </c>
      <c r="V18" s="89">
        <f>'Группа 1 Вопросы'!L21</f>
        <v>8</v>
      </c>
      <c r="W18" s="90" t="str">
        <f>'Группа 1 Вопросы'!M21</f>
        <v>УВП</v>
      </c>
    </row>
    <row r="19" spans="1:23" ht="15" thickBot="1" x14ac:dyDescent="0.35">
      <c r="A19" s="182" t="s">
        <v>469</v>
      </c>
      <c r="B19" s="183" t="s">
        <v>466</v>
      </c>
      <c r="C19" s="179">
        <f t="shared" si="0"/>
        <v>100</v>
      </c>
      <c r="D19" s="127"/>
      <c r="E19" s="185"/>
      <c r="F19" s="185"/>
      <c r="G19" s="185"/>
      <c r="H19" s="185"/>
      <c r="I19" s="185"/>
      <c r="J19" s="185"/>
      <c r="K19" s="185"/>
      <c r="L19" s="185"/>
      <c r="M19" s="185"/>
      <c r="N19" s="82"/>
      <c r="O19" s="88">
        <f>'Группа 1 Вопросы'!B22</f>
        <v>14</v>
      </c>
      <c r="P19" s="89">
        <f>'Группа 1 Вопросы'!D22</f>
        <v>1</v>
      </c>
      <c r="Q19" s="89">
        <f>'Группа 1 Вопросы'!E22</f>
        <v>0</v>
      </c>
      <c r="R19" s="89">
        <f>'Группа 1 Вопросы'!F22</f>
        <v>0</v>
      </c>
      <c r="S19" s="89">
        <f>'Группа 1 Вопросы'!G22</f>
        <v>0</v>
      </c>
      <c r="T19" s="89">
        <f>'Группа 1 Вопросы'!H22</f>
        <v>0</v>
      </c>
      <c r="U19" s="89">
        <f>'Группа 1 Вопросы'!K22</f>
        <v>0</v>
      </c>
      <c r="V19" s="89">
        <f>'Группа 1 Вопросы'!L22</f>
        <v>0</v>
      </c>
      <c r="W19" s="90" t="str">
        <f>'Группа 1 Вопросы'!M22</f>
        <v>УВП</v>
      </c>
    </row>
    <row r="20" spans="1:23" ht="15" thickBot="1" x14ac:dyDescent="0.35">
      <c r="A20" s="182" t="s">
        <v>467</v>
      </c>
      <c r="B20" s="183" t="s">
        <v>468</v>
      </c>
      <c r="C20" s="179">
        <f t="shared" si="0"/>
        <v>100</v>
      </c>
      <c r="D20" s="163"/>
      <c r="E20" s="84"/>
      <c r="F20" s="82"/>
      <c r="G20" s="82"/>
      <c r="H20" s="82"/>
      <c r="I20" s="82"/>
      <c r="J20" s="82"/>
      <c r="K20" s="82"/>
      <c r="L20" s="82"/>
      <c r="M20" s="82"/>
      <c r="N20" s="82"/>
      <c r="O20" s="88">
        <f>'Группа 1 Вопросы'!B23</f>
        <v>15</v>
      </c>
      <c r="P20" s="89">
        <f>'Группа 1 Вопросы'!D23</f>
        <v>0</v>
      </c>
      <c r="Q20" s="89">
        <f>'Группа 1 Вопросы'!E23</f>
        <v>1</v>
      </c>
      <c r="R20" s="89">
        <f>'Группа 1 Вопросы'!F23</f>
        <v>0</v>
      </c>
      <c r="S20" s="89">
        <f>'Группа 1 Вопросы'!G23</f>
        <v>0</v>
      </c>
      <c r="T20" s="89">
        <f>'Группа 1 Вопросы'!H23</f>
        <v>0</v>
      </c>
      <c r="U20" s="89">
        <f>'Группа 1 Вопросы'!K23</f>
        <v>4</v>
      </c>
      <c r="V20" s="89">
        <f>'Группа 1 Вопросы'!L23</f>
        <v>4</v>
      </c>
      <c r="W20" s="90" t="str">
        <f>'Группа 1 Вопросы'!M23</f>
        <v>УВП</v>
      </c>
    </row>
    <row r="21" spans="1:23" x14ac:dyDescent="0.3">
      <c r="A21" s="180" t="s">
        <v>470</v>
      </c>
      <c r="B21" s="181" t="s">
        <v>471</v>
      </c>
      <c r="C21" s="179">
        <f t="shared" si="0"/>
        <v>91.666666666666657</v>
      </c>
      <c r="D21" s="163"/>
      <c r="E21" s="85"/>
      <c r="F21" s="82"/>
      <c r="G21" s="82"/>
      <c r="H21" s="82"/>
      <c r="I21" s="82"/>
      <c r="J21" s="82"/>
      <c r="K21" s="82"/>
      <c r="L21" s="82"/>
      <c r="M21" s="82"/>
      <c r="N21" s="82"/>
      <c r="O21" s="88">
        <f>'Группа 1 Вопросы'!B24</f>
        <v>16</v>
      </c>
      <c r="P21" s="89">
        <f>'Группа 1 Вопросы'!D24</f>
        <v>1</v>
      </c>
      <c r="Q21" s="89">
        <f>'Группа 1 Вопросы'!E24</f>
        <v>0</v>
      </c>
      <c r="R21" s="89">
        <f>'Группа 1 Вопросы'!F24</f>
        <v>0</v>
      </c>
      <c r="S21" s="89">
        <f>'Группа 1 Вопросы'!G24</f>
        <v>0</v>
      </c>
      <c r="T21" s="89">
        <f>'Группа 1 Вопросы'!H24</f>
        <v>0</v>
      </c>
      <c r="U21" s="89">
        <f>'Группа 1 Вопросы'!K24</f>
        <v>0</v>
      </c>
      <c r="V21" s="89">
        <f>'Группа 1 Вопросы'!L24</f>
        <v>0</v>
      </c>
      <c r="W21" s="90" t="str">
        <f>'Группа 1 Вопросы'!M24</f>
        <v>УВП</v>
      </c>
    </row>
    <row r="22" spans="1:23" x14ac:dyDescent="0.3">
      <c r="A22" s="180" t="s">
        <v>396</v>
      </c>
      <c r="B22" s="181" t="s">
        <v>472</v>
      </c>
      <c r="C22" s="179">
        <f t="shared" si="0"/>
        <v>87.5</v>
      </c>
      <c r="D22" s="163"/>
      <c r="E22" s="82"/>
      <c r="F22" s="82"/>
      <c r="G22" s="82"/>
      <c r="H22" s="82"/>
      <c r="I22" s="82"/>
      <c r="J22" s="82"/>
      <c r="K22" s="82"/>
      <c r="L22" s="82"/>
      <c r="M22" s="82"/>
      <c r="N22" s="82"/>
      <c r="O22" s="88">
        <f>'Группа 1 Вопросы'!B25</f>
        <v>17</v>
      </c>
      <c r="P22" s="89">
        <f>'Группа 1 Вопросы'!D25</f>
        <v>0</v>
      </c>
      <c r="Q22" s="89">
        <f>'Группа 1 Вопросы'!E25</f>
        <v>1</v>
      </c>
      <c r="R22" s="89">
        <f>'Группа 1 Вопросы'!F25</f>
        <v>0</v>
      </c>
      <c r="S22" s="89">
        <f>'Группа 1 Вопросы'!G25</f>
        <v>0</v>
      </c>
      <c r="T22" s="89">
        <f>'Группа 1 Вопросы'!H25</f>
        <v>0</v>
      </c>
      <c r="U22" s="89">
        <f>'Группа 1 Вопросы'!K25</f>
        <v>8</v>
      </c>
      <c r="V22" s="89">
        <f>'Группа 1 Вопросы'!L25</f>
        <v>8</v>
      </c>
      <c r="W22" s="90" t="str">
        <f>'Группа 1 Вопросы'!M25</f>
        <v>УВП</v>
      </c>
    </row>
    <row r="23" spans="1:23" ht="15" thickBot="1" x14ac:dyDescent="0.35">
      <c r="A23" s="182" t="s">
        <v>473</v>
      </c>
      <c r="B23" s="183" t="s">
        <v>474</v>
      </c>
      <c r="C23" s="184">
        <f t="shared" si="0"/>
        <v>91.666666666666657</v>
      </c>
      <c r="D23" s="163"/>
      <c r="E23" s="104"/>
      <c r="F23" s="104"/>
      <c r="G23" s="104"/>
      <c r="H23" s="104"/>
      <c r="I23" s="104"/>
      <c r="J23" s="104"/>
      <c r="K23" s="104"/>
      <c r="L23" s="104"/>
      <c r="M23" s="104"/>
      <c r="N23" s="104"/>
      <c r="O23" s="88">
        <f>'Группа 1 Вопросы'!B26</f>
        <v>18</v>
      </c>
      <c r="P23" s="89">
        <f>'Группа 1 Вопросы'!D26</f>
        <v>0</v>
      </c>
      <c r="Q23" s="89">
        <f>'Группа 1 Вопросы'!E26</f>
        <v>1</v>
      </c>
      <c r="R23" s="89">
        <f>'Группа 1 Вопросы'!F26</f>
        <v>0</v>
      </c>
      <c r="S23" s="89">
        <f>'Группа 1 Вопросы'!G26</f>
        <v>0</v>
      </c>
      <c r="T23" s="89">
        <f>'Группа 1 Вопросы'!H26</f>
        <v>0</v>
      </c>
      <c r="U23" s="89">
        <f>'Группа 1 Вопросы'!K26</f>
        <v>4</v>
      </c>
      <c r="V23" s="89">
        <f>'Группа 1 Вопросы'!L26</f>
        <v>4</v>
      </c>
      <c r="W23" s="90" t="str">
        <f>'Группа 1 Вопросы'!M26</f>
        <v>УВП</v>
      </c>
    </row>
    <row r="24" spans="1:23" x14ac:dyDescent="0.3">
      <c r="A24" s="104"/>
      <c r="B24" s="104"/>
      <c r="C24" s="104"/>
      <c r="D24" s="163"/>
      <c r="E24" s="104"/>
      <c r="F24" s="104"/>
      <c r="G24" s="104"/>
      <c r="H24" s="104"/>
      <c r="I24" s="104"/>
      <c r="J24" s="104"/>
      <c r="K24" s="104"/>
      <c r="L24" s="104"/>
      <c r="M24" s="104"/>
      <c r="N24" s="104"/>
      <c r="O24" s="88">
        <f>'Группа 1 Вопросы'!B27</f>
        <v>19</v>
      </c>
      <c r="P24" s="89">
        <f>'Группа 1 Вопросы'!D27</f>
        <v>0</v>
      </c>
      <c r="Q24" s="89">
        <f>'Группа 1 Вопросы'!E27</f>
        <v>1</v>
      </c>
      <c r="R24" s="89">
        <f>'Группа 1 Вопросы'!F27</f>
        <v>0</v>
      </c>
      <c r="S24" s="89">
        <f>'Группа 1 Вопросы'!G27</f>
        <v>0</v>
      </c>
      <c r="T24" s="89">
        <f>'Группа 1 Вопросы'!H27</f>
        <v>0</v>
      </c>
      <c r="U24" s="89">
        <f>'Группа 1 Вопросы'!K27</f>
        <v>8</v>
      </c>
      <c r="V24" s="89">
        <f>'Группа 1 Вопросы'!L27</f>
        <v>8</v>
      </c>
      <c r="W24" s="90" t="str">
        <f>'Группа 1 Вопросы'!M27</f>
        <v>УВП</v>
      </c>
    </row>
    <row r="25" spans="1:23" x14ac:dyDescent="0.3">
      <c r="A25" s="104"/>
      <c r="B25" s="104"/>
      <c r="C25" s="104"/>
      <c r="D25" s="163"/>
      <c r="E25" s="104"/>
      <c r="F25" s="104"/>
      <c r="G25" s="104"/>
      <c r="H25" s="104"/>
      <c r="I25" s="104"/>
      <c r="J25" s="104"/>
      <c r="K25" s="104"/>
      <c r="L25" s="104"/>
      <c r="M25" s="104"/>
      <c r="N25" s="104"/>
      <c r="O25" s="88">
        <f>'Группа 1 Вопросы'!B29</f>
        <v>20</v>
      </c>
      <c r="P25" s="89">
        <f>'Группа 1 Вопросы'!D29</f>
        <v>0</v>
      </c>
      <c r="Q25" s="89">
        <f>'Группа 1 Вопросы'!E29</f>
        <v>1</v>
      </c>
      <c r="R25" s="89">
        <f>'Группа 1 Вопросы'!F29</f>
        <v>0</v>
      </c>
      <c r="S25" s="89">
        <f>'Группа 1 Вопросы'!G29</f>
        <v>0</v>
      </c>
      <c r="T25" s="89">
        <f>'Группа 1 Вопросы'!H29</f>
        <v>0</v>
      </c>
      <c r="U25" s="89">
        <f>'Группа 1 Вопросы'!K29</f>
        <v>8</v>
      </c>
      <c r="V25" s="89">
        <f>'Группа 1 Вопросы'!L29</f>
        <v>8</v>
      </c>
      <c r="W25" s="90" t="str">
        <f>'Группа 1 Вопросы'!M29</f>
        <v>ДМЭ</v>
      </c>
    </row>
    <row r="26" spans="1:23" x14ac:dyDescent="0.3">
      <c r="A26" s="104"/>
      <c r="B26" s="104"/>
      <c r="C26" s="104"/>
      <c r="D26" s="163"/>
      <c r="E26" s="104"/>
      <c r="F26" s="104"/>
      <c r="G26" s="104"/>
      <c r="H26" s="104"/>
      <c r="I26" s="104"/>
      <c r="J26" s="104"/>
      <c r="K26" s="104"/>
      <c r="L26" s="104"/>
      <c r="M26" s="104"/>
      <c r="N26" s="104"/>
      <c r="O26" s="234">
        <f>'Группа 1 Вопросы'!B30</f>
        <v>21</v>
      </c>
      <c r="P26" s="235">
        <f>'Группа 1 Вопросы'!D30</f>
        <v>0</v>
      </c>
      <c r="Q26" s="235">
        <f>'Группа 1 Вопросы'!E30</f>
        <v>1</v>
      </c>
      <c r="R26" s="235">
        <f>'Группа 1 Вопросы'!F30</f>
        <v>0</v>
      </c>
      <c r="S26" s="235">
        <f>'Группа 1 Вопросы'!G30</f>
        <v>0</v>
      </c>
      <c r="T26" s="235">
        <f>'Группа 1 Вопросы'!H30</f>
        <v>0</v>
      </c>
      <c r="U26" s="235">
        <f>'Группа 1 Вопросы'!K30</f>
        <v>8</v>
      </c>
      <c r="V26" s="235">
        <f>'Группа 1 Вопросы'!L30</f>
        <v>8</v>
      </c>
      <c r="W26" s="236" t="str">
        <f>'Группа 1 Вопросы'!M30</f>
        <v>ДМЭ</v>
      </c>
    </row>
    <row r="27" spans="1:23" x14ac:dyDescent="0.3">
      <c r="A27" s="104"/>
      <c r="B27" s="104"/>
      <c r="C27" s="104"/>
      <c r="D27" s="163"/>
      <c r="E27" s="104"/>
      <c r="F27" s="104"/>
      <c r="G27" s="104"/>
      <c r="H27" s="104"/>
      <c r="I27" s="104"/>
      <c r="J27" s="104"/>
      <c r="K27" s="104"/>
      <c r="L27" s="104"/>
      <c r="M27" s="104"/>
      <c r="N27" s="104"/>
      <c r="O27" s="88">
        <f>'Группа 1 Вопросы'!B31</f>
        <v>22</v>
      </c>
      <c r="P27" s="89">
        <f>'Группа 1 Вопросы'!D31</f>
        <v>1</v>
      </c>
      <c r="Q27" s="89">
        <f>'Группа 1 Вопросы'!E31</f>
        <v>0</v>
      </c>
      <c r="R27" s="89">
        <f>'Группа 1 Вопросы'!F31</f>
        <v>0</v>
      </c>
      <c r="S27" s="89">
        <f>'Группа 1 Вопросы'!G31</f>
        <v>0</v>
      </c>
      <c r="T27" s="89">
        <f>'Группа 1 Вопросы'!H31</f>
        <v>0</v>
      </c>
      <c r="U27" s="89">
        <f>'Группа 1 Вопросы'!K31</f>
        <v>0</v>
      </c>
      <c r="V27" s="89">
        <f>'Группа 1 Вопросы'!L31</f>
        <v>0</v>
      </c>
      <c r="W27" s="90" t="str">
        <f>'Группа 1 Вопросы'!M31</f>
        <v>ДМЭ</v>
      </c>
    </row>
    <row r="28" spans="1:23" x14ac:dyDescent="0.3">
      <c r="A28" s="104"/>
      <c r="B28" s="104"/>
      <c r="C28" s="104"/>
      <c r="D28" s="104"/>
      <c r="E28" s="104"/>
      <c r="F28" s="104"/>
      <c r="G28" s="104"/>
      <c r="H28" s="104"/>
      <c r="I28" s="104"/>
      <c r="J28" s="104"/>
      <c r="K28" s="104"/>
      <c r="L28" s="104"/>
      <c r="M28" s="104"/>
      <c r="N28" s="104"/>
      <c r="O28" s="234">
        <f>'Группа 1 Вопросы'!B32</f>
        <v>23</v>
      </c>
      <c r="P28" s="235">
        <f>'Группа 1 Вопросы'!D32</f>
        <v>0</v>
      </c>
      <c r="Q28" s="235">
        <f>'Группа 1 Вопросы'!E32</f>
        <v>1</v>
      </c>
      <c r="R28" s="235">
        <f>'Группа 1 Вопросы'!F32</f>
        <v>0</v>
      </c>
      <c r="S28" s="235">
        <f>'Группа 1 Вопросы'!G32</f>
        <v>0</v>
      </c>
      <c r="T28" s="235">
        <f>'Группа 1 Вопросы'!H32</f>
        <v>0</v>
      </c>
      <c r="U28" s="235">
        <f>'Группа 1 Вопросы'!K32</f>
        <v>4</v>
      </c>
      <c r="V28" s="235">
        <f>'Группа 1 Вопросы'!L32</f>
        <v>4</v>
      </c>
      <c r="W28" s="236" t="str">
        <f>'Группа 1 Вопросы'!M32</f>
        <v>ДМЭ</v>
      </c>
    </row>
    <row r="29" spans="1:23" x14ac:dyDescent="0.3">
      <c r="A29" s="104"/>
      <c r="B29" s="104"/>
      <c r="C29" s="104"/>
      <c r="D29" s="104"/>
      <c r="E29" s="104"/>
      <c r="F29" s="104"/>
      <c r="G29" s="104"/>
      <c r="H29" s="104"/>
      <c r="I29" s="104"/>
      <c r="J29" s="104"/>
      <c r="K29" s="104"/>
      <c r="L29" s="104"/>
      <c r="M29" s="104"/>
      <c r="N29" s="104"/>
      <c r="O29" s="88">
        <f>'Группа 1 Вопросы'!B33</f>
        <v>24</v>
      </c>
      <c r="P29" s="89">
        <f>'Группа 1 Вопросы'!D33</f>
        <v>1</v>
      </c>
      <c r="Q29" s="89">
        <f>'Группа 1 Вопросы'!E33</f>
        <v>0</v>
      </c>
      <c r="R29" s="89">
        <f>'Группа 1 Вопросы'!F33</f>
        <v>0</v>
      </c>
      <c r="S29" s="89">
        <f>'Группа 1 Вопросы'!G33</f>
        <v>0</v>
      </c>
      <c r="T29" s="89">
        <f>'Группа 1 Вопросы'!H33</f>
        <v>0</v>
      </c>
      <c r="U29" s="89">
        <f>'Группа 1 Вопросы'!K33</f>
        <v>0</v>
      </c>
      <c r="V29" s="89">
        <f>'Группа 1 Вопросы'!L33</f>
        <v>0</v>
      </c>
      <c r="W29" s="90" t="str">
        <f>'Группа 1 Вопросы'!M33</f>
        <v>ДМЭ</v>
      </c>
    </row>
    <row r="30" spans="1:23" x14ac:dyDescent="0.3">
      <c r="A30" s="104"/>
      <c r="B30" s="104"/>
      <c r="C30" s="104"/>
      <c r="D30" s="104"/>
      <c r="E30" s="104"/>
      <c r="F30" s="104"/>
      <c r="G30" s="104"/>
      <c r="H30" s="104"/>
      <c r="I30" s="104"/>
      <c r="J30" s="104"/>
      <c r="K30" s="104"/>
      <c r="L30" s="104"/>
      <c r="M30" s="104"/>
      <c r="N30" s="104"/>
      <c r="O30" s="88">
        <f>'Группа 1 Вопросы'!B34</f>
        <v>25</v>
      </c>
      <c r="P30" s="89">
        <f>'Группа 1 Вопросы'!D34</f>
        <v>0</v>
      </c>
      <c r="Q30" s="89">
        <f>'Группа 1 Вопросы'!E34</f>
        <v>1</v>
      </c>
      <c r="R30" s="89">
        <f>'Группа 1 Вопросы'!F34</f>
        <v>0</v>
      </c>
      <c r="S30" s="89">
        <f>'Группа 1 Вопросы'!G34</f>
        <v>0</v>
      </c>
      <c r="T30" s="89">
        <f>'Группа 1 Вопросы'!H34</f>
        <v>0</v>
      </c>
      <c r="U30" s="89">
        <f>'Группа 1 Вопросы'!K34</f>
        <v>8</v>
      </c>
      <c r="V30" s="89">
        <f>'Группа 1 Вопросы'!L34</f>
        <v>8</v>
      </c>
      <c r="W30" s="90" t="str">
        <f>'Группа 1 Вопросы'!M34</f>
        <v>ДМЭ</v>
      </c>
    </row>
    <row r="31" spans="1:23" x14ac:dyDescent="0.3">
      <c r="A31" s="104"/>
      <c r="B31" s="104"/>
      <c r="C31" s="104"/>
      <c r="D31" s="104"/>
      <c r="E31" s="104"/>
      <c r="F31" s="104"/>
      <c r="G31" s="104"/>
      <c r="H31" s="104"/>
      <c r="I31" s="104"/>
      <c r="J31" s="104"/>
      <c r="K31" s="104"/>
      <c r="L31" s="104"/>
      <c r="M31" s="104"/>
      <c r="N31" s="104"/>
      <c r="O31" s="88">
        <f>'Группа 1 Вопросы'!B35</f>
        <v>26</v>
      </c>
      <c r="P31" s="89">
        <f>'Группа 1 Вопросы'!D35</f>
        <v>0</v>
      </c>
      <c r="Q31" s="89">
        <f>'Группа 1 Вопросы'!E35</f>
        <v>1</v>
      </c>
      <c r="R31" s="89">
        <f>'Группа 1 Вопросы'!F35</f>
        <v>0</v>
      </c>
      <c r="S31" s="89">
        <f>'Группа 1 Вопросы'!G35</f>
        <v>0</v>
      </c>
      <c r="T31" s="89">
        <f>'Группа 1 Вопросы'!H35</f>
        <v>0</v>
      </c>
      <c r="U31" s="89">
        <f>'Группа 1 Вопросы'!K35</f>
        <v>8</v>
      </c>
      <c r="V31" s="89">
        <f>'Группа 1 Вопросы'!L35</f>
        <v>8</v>
      </c>
      <c r="W31" s="90" t="str">
        <f>'Группа 1 Вопросы'!M35</f>
        <v>ДМЭ</v>
      </c>
    </row>
    <row r="32" spans="1:23" x14ac:dyDescent="0.3">
      <c r="A32" s="104"/>
      <c r="B32" s="104"/>
      <c r="C32" s="104"/>
      <c r="D32" s="104"/>
      <c r="E32" s="104"/>
      <c r="F32" s="104"/>
      <c r="G32" s="104"/>
      <c r="H32" s="104"/>
      <c r="I32" s="104"/>
      <c r="J32" s="104"/>
      <c r="K32" s="104"/>
      <c r="L32" s="104"/>
      <c r="M32" s="104"/>
      <c r="N32" s="104"/>
      <c r="O32" s="234">
        <f>'Группа 1 Вопросы'!B36</f>
        <v>27</v>
      </c>
      <c r="P32" s="235">
        <f>'Группа 1 Вопросы'!D36</f>
        <v>0</v>
      </c>
      <c r="Q32" s="235">
        <f>'Группа 1 Вопросы'!E36</f>
        <v>1</v>
      </c>
      <c r="R32" s="235">
        <f>'Группа 1 Вопросы'!F36</f>
        <v>0</v>
      </c>
      <c r="S32" s="235">
        <f>'Группа 1 Вопросы'!G36</f>
        <v>0</v>
      </c>
      <c r="T32" s="235">
        <f>'Группа 1 Вопросы'!H36</f>
        <v>0</v>
      </c>
      <c r="U32" s="235">
        <f>'Группа 1 Вопросы'!K36</f>
        <v>4</v>
      </c>
      <c r="V32" s="235">
        <f>'Группа 1 Вопросы'!L36</f>
        <v>4</v>
      </c>
      <c r="W32" s="236" t="str">
        <f>'Группа 1 Вопросы'!M36</f>
        <v>ДМЭ</v>
      </c>
    </row>
    <row r="33" spans="1:23" x14ac:dyDescent="0.3">
      <c r="A33" s="104"/>
      <c r="B33" s="104"/>
      <c r="C33" s="104"/>
      <c r="D33" s="104"/>
      <c r="E33" s="104"/>
      <c r="F33" s="104"/>
      <c r="G33" s="104"/>
      <c r="H33" s="104"/>
      <c r="I33" s="104"/>
      <c r="J33" s="104"/>
      <c r="K33" s="104"/>
      <c r="L33" s="104"/>
      <c r="M33" s="104"/>
      <c r="N33" s="104"/>
      <c r="O33" s="88">
        <f>'Группа 1 Вопросы'!B37</f>
        <v>28</v>
      </c>
      <c r="P33" s="89">
        <f>'Группа 1 Вопросы'!D37</f>
        <v>1</v>
      </c>
      <c r="Q33" s="89">
        <f>'Группа 1 Вопросы'!E37</f>
        <v>0</v>
      </c>
      <c r="R33" s="89">
        <f>'Группа 1 Вопросы'!F37</f>
        <v>0</v>
      </c>
      <c r="S33" s="89">
        <f>'Группа 1 Вопросы'!G37</f>
        <v>0</v>
      </c>
      <c r="T33" s="89">
        <f>'Группа 1 Вопросы'!H37</f>
        <v>0</v>
      </c>
      <c r="U33" s="89">
        <f>'Группа 1 Вопросы'!K37</f>
        <v>0</v>
      </c>
      <c r="V33" s="89">
        <f>'Группа 1 Вопросы'!L37</f>
        <v>0</v>
      </c>
      <c r="W33" s="90" t="str">
        <f>'Группа 1 Вопросы'!M37</f>
        <v>ДМЭ</v>
      </c>
    </row>
    <row r="34" spans="1:23" x14ac:dyDescent="0.3">
      <c r="A34" s="104"/>
      <c r="B34" s="104"/>
      <c r="C34" s="104"/>
      <c r="D34" s="104"/>
      <c r="E34" s="104"/>
      <c r="F34" s="104"/>
      <c r="G34" s="104"/>
      <c r="H34" s="104"/>
      <c r="I34" s="104"/>
      <c r="J34" s="104"/>
      <c r="K34" s="104"/>
      <c r="L34" s="104"/>
      <c r="M34" s="104"/>
      <c r="N34" s="104"/>
      <c r="O34" s="88">
        <f>'Группа 1 Вопросы'!B39</f>
        <v>29</v>
      </c>
      <c r="P34" s="89">
        <f>'Группа 1 Вопросы'!D39</f>
        <v>0</v>
      </c>
      <c r="Q34" s="89">
        <f>'Группа 1 Вопросы'!E39</f>
        <v>0</v>
      </c>
      <c r="R34" s="89">
        <f>'Группа 1 Вопросы'!F39</f>
        <v>1</v>
      </c>
      <c r="S34" s="89">
        <f>'Группа 1 Вопросы'!G39</f>
        <v>0</v>
      </c>
      <c r="T34" s="89">
        <f>'Группа 1 Вопросы'!H39</f>
        <v>0</v>
      </c>
      <c r="U34" s="89">
        <f>'Группа 1 Вопросы'!K39</f>
        <v>3</v>
      </c>
      <c r="V34" s="89">
        <f>'Группа 1 Вопросы'!L39</f>
        <v>4</v>
      </c>
      <c r="W34" s="90" t="str">
        <f>'Группа 1 Вопросы'!M39</f>
        <v>МЭПИ</v>
      </c>
    </row>
    <row r="35" spans="1:23" x14ac:dyDescent="0.3">
      <c r="A35" s="104"/>
      <c r="B35" s="104"/>
      <c r="C35" s="104"/>
      <c r="D35" s="104"/>
      <c r="E35" s="104"/>
      <c r="F35" s="104"/>
      <c r="G35" s="104"/>
      <c r="H35" s="104"/>
      <c r="I35" s="104"/>
      <c r="J35" s="104"/>
      <c r="K35" s="104"/>
      <c r="L35" s="104"/>
      <c r="M35" s="104"/>
      <c r="N35" s="104"/>
      <c r="O35" s="234">
        <f>'Группа 1 Вопросы'!B40</f>
        <v>30</v>
      </c>
      <c r="P35" s="235">
        <f>'Группа 1 Вопросы'!D40</f>
        <v>0</v>
      </c>
      <c r="Q35" s="235">
        <f>'Группа 1 Вопросы'!E40</f>
        <v>1</v>
      </c>
      <c r="R35" s="235">
        <f>'Группа 1 Вопросы'!F40</f>
        <v>0</v>
      </c>
      <c r="S35" s="235">
        <f>'Группа 1 Вопросы'!G40</f>
        <v>0</v>
      </c>
      <c r="T35" s="235">
        <f>'Группа 1 Вопросы'!H40</f>
        <v>0</v>
      </c>
      <c r="U35" s="235">
        <f>'Группа 1 Вопросы'!K40</f>
        <v>4</v>
      </c>
      <c r="V35" s="235">
        <f>'Группа 1 Вопросы'!L40</f>
        <v>4</v>
      </c>
      <c r="W35" s="236" t="str">
        <f>'Группа 1 Вопросы'!M40</f>
        <v>МЭПИ</v>
      </c>
    </row>
    <row r="36" spans="1:23" x14ac:dyDescent="0.3">
      <c r="A36" s="104"/>
      <c r="B36" s="104"/>
      <c r="C36" s="104"/>
      <c r="D36" s="104"/>
      <c r="E36" s="104"/>
      <c r="F36" s="104"/>
      <c r="G36" s="104"/>
      <c r="H36" s="104"/>
      <c r="I36" s="104"/>
      <c r="J36" s="104"/>
      <c r="K36" s="104"/>
      <c r="L36" s="104"/>
      <c r="M36" s="104"/>
      <c r="N36" s="104"/>
      <c r="O36" s="88">
        <f>'Группа 1 Вопросы'!B41</f>
        <v>31</v>
      </c>
      <c r="P36" s="89">
        <f>'Группа 1 Вопросы'!D41</f>
        <v>0</v>
      </c>
      <c r="Q36" s="89">
        <f>'Группа 1 Вопросы'!E41</f>
        <v>0</v>
      </c>
      <c r="R36" s="89">
        <f>'Группа 1 Вопросы'!F41</f>
        <v>1</v>
      </c>
      <c r="S36" s="89">
        <f>'Группа 1 Вопросы'!G41</f>
        <v>0</v>
      </c>
      <c r="T36" s="89">
        <f>'Группа 1 Вопросы'!H41</f>
        <v>0</v>
      </c>
      <c r="U36" s="89">
        <f>'Группа 1 Вопросы'!K41</f>
        <v>3</v>
      </c>
      <c r="V36" s="89">
        <f>'Группа 1 Вопросы'!L41</f>
        <v>4</v>
      </c>
      <c r="W36" s="90" t="str">
        <f>'Группа 1 Вопросы'!M41</f>
        <v>МЭПИ</v>
      </c>
    </row>
    <row r="37" spans="1:23" x14ac:dyDescent="0.3">
      <c r="A37" s="104"/>
      <c r="B37" s="104"/>
      <c r="C37" s="104"/>
      <c r="D37" s="104"/>
      <c r="E37" s="104"/>
      <c r="F37" s="104"/>
      <c r="G37" s="104"/>
      <c r="H37" s="104"/>
      <c r="I37" s="104"/>
      <c r="J37" s="104"/>
      <c r="K37" s="104"/>
      <c r="L37" s="104"/>
      <c r="M37" s="104"/>
      <c r="N37" s="104"/>
      <c r="O37" s="88">
        <f>'Группа 1 Вопросы'!B42</f>
        <v>32</v>
      </c>
      <c r="P37" s="89">
        <f>'Группа 1 Вопросы'!D42</f>
        <v>0</v>
      </c>
      <c r="Q37" s="89">
        <f>'Группа 1 Вопросы'!E42</f>
        <v>1</v>
      </c>
      <c r="R37" s="89">
        <f>'Группа 1 Вопросы'!F42</f>
        <v>0</v>
      </c>
      <c r="S37" s="89">
        <f>'Группа 1 Вопросы'!G42</f>
        <v>0</v>
      </c>
      <c r="T37" s="89">
        <f>'Группа 1 Вопросы'!H42</f>
        <v>0</v>
      </c>
      <c r="U37" s="89">
        <f>'Группа 1 Вопросы'!K42</f>
        <v>8</v>
      </c>
      <c r="V37" s="89">
        <f>'Группа 1 Вопросы'!L42</f>
        <v>8</v>
      </c>
      <c r="W37" s="90" t="str">
        <f>'Группа 1 Вопросы'!M42</f>
        <v>МЭПИ</v>
      </c>
    </row>
    <row r="38" spans="1:23" x14ac:dyDescent="0.3">
      <c r="A38" s="104"/>
      <c r="B38" s="104"/>
      <c r="C38" s="104"/>
      <c r="D38" s="104"/>
      <c r="E38" s="104"/>
      <c r="F38" s="104"/>
      <c r="G38" s="104"/>
      <c r="H38" s="104"/>
      <c r="I38" s="104"/>
      <c r="J38" s="104"/>
      <c r="K38" s="104"/>
      <c r="L38" s="104"/>
      <c r="M38" s="104"/>
      <c r="N38" s="104"/>
      <c r="O38" s="88">
        <f>'Группа 1 Вопросы'!B43</f>
        <v>33</v>
      </c>
      <c r="P38" s="89">
        <f>'Группа 1 Вопросы'!D43</f>
        <v>0</v>
      </c>
      <c r="Q38" s="89">
        <f>'Группа 1 Вопросы'!E43</f>
        <v>1</v>
      </c>
      <c r="R38" s="89">
        <f>'Группа 1 Вопросы'!F43</f>
        <v>0</v>
      </c>
      <c r="S38" s="89">
        <f>'Группа 1 Вопросы'!G43</f>
        <v>0</v>
      </c>
      <c r="T38" s="89">
        <f>'Группа 1 Вопросы'!H43</f>
        <v>0</v>
      </c>
      <c r="U38" s="89">
        <f>'Группа 1 Вопросы'!K43</f>
        <v>4</v>
      </c>
      <c r="V38" s="89">
        <f>'Группа 1 Вопросы'!L43</f>
        <v>4</v>
      </c>
      <c r="W38" s="90" t="str">
        <f>'Группа 1 Вопросы'!M43</f>
        <v>МЭПИ</v>
      </c>
    </row>
    <row r="39" spans="1:23" x14ac:dyDescent="0.3">
      <c r="A39" s="104"/>
      <c r="B39" s="104"/>
      <c r="C39" s="104"/>
      <c r="D39" s="104"/>
      <c r="E39" s="104"/>
      <c r="F39" s="104"/>
      <c r="G39" s="104"/>
      <c r="H39" s="104"/>
      <c r="I39" s="104"/>
      <c r="J39" s="104"/>
      <c r="K39" s="104"/>
      <c r="L39" s="104"/>
      <c r="M39" s="104"/>
      <c r="N39" s="104"/>
      <c r="O39" s="88">
        <f>'Группа 1 Вопросы'!B45</f>
        <v>34</v>
      </c>
      <c r="P39" s="89">
        <f>'Группа 1 Вопросы'!D45</f>
        <v>0</v>
      </c>
      <c r="Q39" s="89">
        <f>'Группа 1 Вопросы'!E45</f>
        <v>0</v>
      </c>
      <c r="R39" s="89">
        <f>'Группа 1 Вопросы'!F45</f>
        <v>1</v>
      </c>
      <c r="S39" s="89">
        <f>'Группа 1 Вопросы'!G45</f>
        <v>0</v>
      </c>
      <c r="T39" s="89">
        <f>'Группа 1 Вопросы'!H45</f>
        <v>0</v>
      </c>
      <c r="U39" s="89">
        <f>'Группа 1 Вопросы'!K45</f>
        <v>3</v>
      </c>
      <c r="V39" s="89">
        <f>'Группа 1 Вопросы'!L45</f>
        <v>4</v>
      </c>
      <c r="W39" s="90" t="str">
        <f>'Группа 1 Вопросы'!M45</f>
        <v>МЭОС</v>
      </c>
    </row>
    <row r="40" spans="1:23" x14ac:dyDescent="0.3">
      <c r="A40" s="104"/>
      <c r="B40" s="104"/>
      <c r="C40" s="104"/>
      <c r="D40" s="104"/>
      <c r="E40" s="104"/>
      <c r="F40" s="104"/>
      <c r="G40" s="104"/>
      <c r="H40" s="104"/>
      <c r="I40" s="104"/>
      <c r="J40" s="104"/>
      <c r="K40" s="104"/>
      <c r="L40" s="104"/>
      <c r="M40" s="104"/>
      <c r="N40" s="104"/>
      <c r="O40" s="88">
        <f>'Группа 1 Вопросы'!B46</f>
        <v>35</v>
      </c>
      <c r="P40" s="89">
        <f>'Группа 1 Вопросы'!D46</f>
        <v>0</v>
      </c>
      <c r="Q40" s="89">
        <f>'Группа 1 Вопросы'!E46</f>
        <v>1</v>
      </c>
      <c r="R40" s="89">
        <f>'Группа 1 Вопросы'!F46</f>
        <v>0</v>
      </c>
      <c r="S40" s="89">
        <f>'Группа 1 Вопросы'!G46</f>
        <v>0</v>
      </c>
      <c r="T40" s="89">
        <f>'Группа 1 Вопросы'!H46</f>
        <v>0</v>
      </c>
      <c r="U40" s="89">
        <f>'Группа 1 Вопросы'!K46</f>
        <v>4</v>
      </c>
      <c r="V40" s="89">
        <f>'Группа 1 Вопросы'!L46</f>
        <v>4</v>
      </c>
      <c r="W40" s="90" t="str">
        <f>'Группа 1 Вопросы'!M46</f>
        <v>МЭОС</v>
      </c>
    </row>
    <row r="41" spans="1:23" x14ac:dyDescent="0.3">
      <c r="A41" s="104"/>
      <c r="B41" s="104"/>
      <c r="C41" s="104"/>
      <c r="D41" s="104"/>
      <c r="E41" s="104"/>
      <c r="F41" s="104"/>
      <c r="G41" s="104"/>
      <c r="H41" s="104"/>
      <c r="I41" s="104"/>
      <c r="J41" s="104"/>
      <c r="K41" s="104"/>
      <c r="L41" s="104"/>
      <c r="M41" s="104"/>
      <c r="N41" s="104"/>
      <c r="O41" s="88">
        <f>'Группа 1 Вопросы'!B48</f>
        <v>36</v>
      </c>
      <c r="P41" s="89">
        <f>'Группа 1 Вопросы'!D48</f>
        <v>0</v>
      </c>
      <c r="Q41" s="89">
        <f>'Группа 1 Вопросы'!E48</f>
        <v>0</v>
      </c>
      <c r="R41" s="89">
        <f>'Группа 1 Вопросы'!F48</f>
        <v>1</v>
      </c>
      <c r="S41" s="89">
        <f>'Группа 1 Вопросы'!G48</f>
        <v>0</v>
      </c>
      <c r="T41" s="89">
        <f>'Группа 1 Вопросы'!H48</f>
        <v>0</v>
      </c>
      <c r="U41" s="89">
        <f>'Группа 1 Вопросы'!K48</f>
        <v>3</v>
      </c>
      <c r="V41" s="89">
        <f>'Группа 1 Вопросы'!L48</f>
        <v>4</v>
      </c>
      <c r="W41" s="90" t="str">
        <f>'Группа 1 Вопросы'!M48</f>
        <v>ПЛАС</v>
      </c>
    </row>
    <row r="42" spans="1:23" x14ac:dyDescent="0.3">
      <c r="A42" s="104"/>
      <c r="B42" s="104"/>
      <c r="C42" s="104"/>
      <c r="D42" s="104"/>
      <c r="E42" s="104"/>
      <c r="F42" s="104"/>
      <c r="G42" s="104"/>
      <c r="H42" s="104"/>
      <c r="I42" s="104"/>
      <c r="J42" s="104"/>
      <c r="K42" s="104"/>
      <c r="L42" s="104"/>
      <c r="M42" s="104"/>
      <c r="N42" s="104"/>
      <c r="O42" s="88">
        <f>'Группа 1 Вопросы'!B49</f>
        <v>37</v>
      </c>
      <c r="P42" s="89">
        <f>'Группа 1 Вопросы'!D49</f>
        <v>0</v>
      </c>
      <c r="Q42" s="89">
        <f>'Группа 1 Вопросы'!E49</f>
        <v>1</v>
      </c>
      <c r="R42" s="89">
        <f>'Группа 1 Вопросы'!F49</f>
        <v>0</v>
      </c>
      <c r="S42" s="89">
        <f>'Группа 1 Вопросы'!G49</f>
        <v>0</v>
      </c>
      <c r="T42" s="89">
        <f>'Группа 1 Вопросы'!H49</f>
        <v>0</v>
      </c>
      <c r="U42" s="89">
        <f>'Группа 1 Вопросы'!K49</f>
        <v>4</v>
      </c>
      <c r="V42" s="89">
        <f>'Группа 1 Вопросы'!L49</f>
        <v>4</v>
      </c>
      <c r="W42" s="90" t="str">
        <f>'Группа 1 Вопросы'!M49</f>
        <v>ПЛАС</v>
      </c>
    </row>
    <row r="43" spans="1:23" ht="15" thickBot="1" x14ac:dyDescent="0.35">
      <c r="A43" s="104"/>
      <c r="B43" s="104"/>
      <c r="C43" s="104"/>
      <c r="D43" s="104"/>
      <c r="E43" s="104"/>
      <c r="F43" s="104"/>
      <c r="G43" s="104"/>
      <c r="H43" s="104"/>
      <c r="I43" s="104"/>
      <c r="J43" s="104"/>
      <c r="K43" s="104"/>
      <c r="L43" s="104"/>
      <c r="M43" s="104"/>
      <c r="N43" s="104"/>
      <c r="O43" s="91">
        <f>'Группа 1 Вопросы'!B50</f>
        <v>38</v>
      </c>
      <c r="P43" s="92">
        <f>'Группа 1 Вопросы'!D50</f>
        <v>0</v>
      </c>
      <c r="Q43" s="92">
        <f>'Группа 1 Вопросы'!E50</f>
        <v>1</v>
      </c>
      <c r="R43" s="92">
        <f>'Группа 1 Вопросы'!F50</f>
        <v>0</v>
      </c>
      <c r="S43" s="92">
        <f>'Группа 1 Вопросы'!G50</f>
        <v>0</v>
      </c>
      <c r="T43" s="92">
        <f>'Группа 1 Вопросы'!H50</f>
        <v>0</v>
      </c>
      <c r="U43" s="92">
        <f>'Группа 1 Вопросы'!K50</f>
        <v>4</v>
      </c>
      <c r="V43" s="92">
        <f>'Группа 1 Вопросы'!L50</f>
        <v>4</v>
      </c>
      <c r="W43" s="93" t="str">
        <f>'Группа 1 Вопросы'!M50</f>
        <v>ПЛАС</v>
      </c>
    </row>
    <row r="44" spans="1:23" s="31" customFormat="1" x14ac:dyDescent="0.3">
      <c r="A44" s="187"/>
      <c r="B44" s="187"/>
      <c r="C44" s="187"/>
    </row>
  </sheetData>
  <sheetProtection pivotTables="0"/>
  <mergeCells count="4">
    <mergeCell ref="A1:W1"/>
    <mergeCell ref="A2:W2"/>
    <mergeCell ref="E14:M14"/>
    <mergeCell ref="B12:D12"/>
  </mergeCells>
  <conditionalFormatting sqref="B13">
    <cfRule type="expression" dxfId="321" priority="7">
      <formula>$D$69="Acceptable"</formula>
    </cfRule>
    <cfRule type="expression" dxfId="320" priority="8">
      <formula>$D$69="Unacceptable"</formula>
    </cfRule>
  </conditionalFormatting>
  <conditionalFormatting sqref="A12:A13">
    <cfRule type="expression" dxfId="319" priority="3">
      <formula>$D$69="Acceptable"</formula>
    </cfRule>
    <cfRule type="expression" dxfId="318" priority="4">
      <formula>$D$69="Unacceptable"</formula>
    </cfRule>
  </conditionalFormatting>
  <conditionalFormatting sqref="B12">
    <cfRule type="expression" dxfId="317" priority="1">
      <formula>$D$69="Acceptable"</formula>
    </cfRule>
    <cfRule type="expression" dxfId="316" priority="2">
      <formula>$D$69="Unacceptable"</formula>
    </cfRule>
  </conditionalFormatting>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38"/>
  <sheetViews>
    <sheetView topLeftCell="D1" zoomScale="70" zoomScaleNormal="70" workbookViewId="0">
      <selection activeCell="O26" sqref="O26"/>
    </sheetView>
  </sheetViews>
  <sheetFormatPr defaultRowHeight="14.4" x14ac:dyDescent="0.3"/>
  <sheetData>
    <row r="1" spans="1:16" x14ac:dyDescent="0.3">
      <c r="A1" s="82"/>
      <c r="B1" s="82"/>
      <c r="C1" s="82"/>
      <c r="D1" s="82"/>
      <c r="E1" s="82"/>
      <c r="F1" s="82"/>
      <c r="G1" s="82"/>
      <c r="H1" s="82"/>
      <c r="I1" s="82"/>
      <c r="J1" s="82"/>
      <c r="K1" s="82"/>
      <c r="L1" s="82"/>
      <c r="M1" s="82"/>
      <c r="N1" s="82"/>
      <c r="O1" s="82"/>
      <c r="P1" s="82"/>
    </row>
    <row r="2" spans="1:16" x14ac:dyDescent="0.3">
      <c r="A2" s="82"/>
      <c r="B2" s="82"/>
      <c r="C2" s="82"/>
      <c r="D2" s="82"/>
      <c r="E2" s="82"/>
      <c r="F2" s="82"/>
      <c r="G2" s="82"/>
      <c r="H2" s="82"/>
      <c r="I2" s="82"/>
      <c r="J2" s="82"/>
      <c r="K2" s="82"/>
      <c r="L2" s="82"/>
      <c r="M2" s="82"/>
      <c r="N2" s="82"/>
      <c r="O2" s="82"/>
      <c r="P2" s="82"/>
    </row>
    <row r="3" spans="1:16" x14ac:dyDescent="0.3">
      <c r="A3" s="82"/>
      <c r="B3" s="82"/>
      <c r="C3" s="82"/>
      <c r="D3" s="82"/>
      <c r="E3" s="82"/>
      <c r="F3" s="82"/>
      <c r="G3" s="82"/>
      <c r="H3" s="82"/>
      <c r="I3" s="82"/>
      <c r="J3" s="82"/>
      <c r="K3" s="82"/>
      <c r="L3" s="82"/>
      <c r="M3" s="82"/>
      <c r="N3" s="82"/>
      <c r="O3" s="82"/>
      <c r="P3" s="82"/>
    </row>
    <row r="4" spans="1:16" x14ac:dyDescent="0.3">
      <c r="A4" s="82"/>
      <c r="B4" s="82"/>
      <c r="C4" s="82"/>
      <c r="D4" s="82"/>
      <c r="E4" s="82"/>
      <c r="F4" s="82"/>
      <c r="G4" s="82"/>
      <c r="H4" s="82"/>
      <c r="I4" s="82"/>
      <c r="J4" s="82"/>
      <c r="K4" s="82"/>
      <c r="L4" s="82"/>
      <c r="M4" s="82"/>
      <c r="N4" s="82"/>
      <c r="O4" s="82"/>
      <c r="P4" s="82"/>
    </row>
    <row r="5" spans="1:16" x14ac:dyDescent="0.3">
      <c r="A5" s="82"/>
      <c r="B5" s="82"/>
      <c r="C5" s="82"/>
      <c r="D5" s="82"/>
      <c r="E5" s="82"/>
      <c r="F5" s="82"/>
      <c r="G5" s="82"/>
      <c r="H5" s="82"/>
      <c r="I5" s="82"/>
      <c r="J5" s="82"/>
      <c r="K5" s="82"/>
      <c r="L5" s="82"/>
      <c r="M5" s="82"/>
      <c r="N5" s="82"/>
      <c r="O5" s="82"/>
      <c r="P5" s="82"/>
    </row>
    <row r="6" spans="1:16" x14ac:dyDescent="0.3">
      <c r="A6" s="82"/>
      <c r="B6" s="82"/>
      <c r="C6" s="82"/>
      <c r="D6" s="82"/>
      <c r="E6" s="82"/>
      <c r="F6" s="82"/>
      <c r="G6" s="82"/>
      <c r="H6" s="82"/>
      <c r="I6" s="82"/>
      <c r="J6" s="82"/>
      <c r="K6" s="82"/>
      <c r="L6" s="82"/>
      <c r="M6" s="82"/>
      <c r="N6" s="82"/>
      <c r="O6" s="82"/>
      <c r="P6" s="82"/>
    </row>
    <row r="7" spans="1:16" x14ac:dyDescent="0.3">
      <c r="A7" s="82"/>
      <c r="B7" s="82"/>
      <c r="C7" s="82"/>
      <c r="D7" s="82"/>
      <c r="E7" s="82"/>
      <c r="F7" s="82"/>
      <c r="G7" s="82"/>
      <c r="H7" s="82"/>
      <c r="I7" s="82"/>
      <c r="J7" s="82"/>
      <c r="K7" s="82"/>
      <c r="L7" s="82"/>
      <c r="M7" s="82"/>
      <c r="N7" s="82"/>
      <c r="O7" s="82"/>
      <c r="P7" s="82"/>
    </row>
    <row r="8" spans="1:16" x14ac:dyDescent="0.3">
      <c r="A8" s="82"/>
      <c r="B8" s="82"/>
      <c r="C8" s="82"/>
      <c r="D8" s="82"/>
      <c r="E8" s="82"/>
      <c r="F8" s="82"/>
      <c r="G8" s="82"/>
      <c r="H8" s="82"/>
      <c r="I8" s="82"/>
      <c r="J8" s="82"/>
      <c r="K8" s="82"/>
      <c r="L8" s="82"/>
      <c r="M8" s="82"/>
      <c r="N8" s="82"/>
      <c r="O8" s="82"/>
      <c r="P8" s="82"/>
    </row>
    <row r="9" spans="1:16" x14ac:dyDescent="0.3">
      <c r="A9" s="82"/>
      <c r="B9" s="82"/>
      <c r="C9" s="82"/>
      <c r="D9" s="82"/>
      <c r="E9" s="82"/>
      <c r="F9" s="82"/>
      <c r="G9" s="82"/>
      <c r="H9" s="82"/>
      <c r="I9" s="82"/>
      <c r="J9" s="82"/>
      <c r="K9" s="82"/>
      <c r="L9" s="82"/>
      <c r="M9" s="82"/>
      <c r="N9" s="82"/>
      <c r="O9" s="82"/>
      <c r="P9" s="82"/>
    </row>
    <row r="10" spans="1:16" x14ac:dyDescent="0.3">
      <c r="A10" s="82"/>
      <c r="B10" s="82"/>
      <c r="C10" s="82"/>
      <c r="D10" s="82"/>
      <c r="E10" s="82"/>
      <c r="F10" s="82"/>
      <c r="G10" s="82"/>
      <c r="H10" s="82"/>
      <c r="I10" s="82"/>
      <c r="J10" s="82"/>
      <c r="K10" s="82"/>
      <c r="L10" s="82"/>
      <c r="M10" s="82"/>
      <c r="N10" s="82"/>
      <c r="O10" s="82"/>
      <c r="P10" s="82"/>
    </row>
    <row r="11" spans="1:16" x14ac:dyDescent="0.3">
      <c r="A11" s="82"/>
      <c r="B11" s="82"/>
      <c r="C11" s="82"/>
      <c r="D11" s="82"/>
      <c r="E11" s="82"/>
      <c r="F11" s="82"/>
      <c r="G11" s="82"/>
      <c r="H11" s="82"/>
      <c r="I11" s="82"/>
      <c r="J11" s="82"/>
      <c r="K11" s="82"/>
      <c r="L11" s="82"/>
      <c r="M11" s="82"/>
      <c r="N11" s="82"/>
      <c r="O11" s="82"/>
      <c r="P11" s="82"/>
    </row>
    <row r="12" spans="1:16" x14ac:dyDescent="0.3">
      <c r="A12" s="82"/>
      <c r="B12" s="82"/>
      <c r="C12" s="82"/>
      <c r="D12" s="82"/>
      <c r="E12" s="82"/>
      <c r="F12" s="82"/>
      <c r="G12" s="82"/>
      <c r="H12" s="82"/>
      <c r="I12" s="82"/>
      <c r="J12" s="82"/>
      <c r="K12" s="82"/>
      <c r="L12" s="82"/>
      <c r="M12" s="82"/>
      <c r="N12" s="82"/>
      <c r="O12" s="82"/>
      <c r="P12" s="82"/>
    </row>
    <row r="13" spans="1:16" x14ac:dyDescent="0.3">
      <c r="A13" s="82"/>
      <c r="B13" s="82"/>
      <c r="C13" s="82"/>
      <c r="D13" s="82"/>
      <c r="E13" s="82"/>
      <c r="F13" s="82"/>
      <c r="G13" s="82"/>
      <c r="H13" s="82"/>
      <c r="I13" s="82"/>
      <c r="J13" s="82"/>
      <c r="K13" s="82"/>
      <c r="L13" s="82"/>
      <c r="M13" s="82"/>
      <c r="N13" s="82"/>
      <c r="O13" s="82"/>
      <c r="P13" s="82"/>
    </row>
    <row r="14" spans="1:16" x14ac:dyDescent="0.3">
      <c r="A14" s="82"/>
      <c r="B14" s="82"/>
      <c r="C14" s="82"/>
      <c r="D14" s="82"/>
      <c r="E14" s="82"/>
      <c r="F14" s="82"/>
      <c r="G14" s="82"/>
      <c r="H14" s="82"/>
      <c r="I14" s="82"/>
      <c r="J14" s="82"/>
      <c r="K14" s="82"/>
      <c r="L14" s="82"/>
      <c r="M14" s="82"/>
      <c r="N14" s="82"/>
      <c r="O14" s="82"/>
      <c r="P14" s="82"/>
    </row>
    <row r="15" spans="1:16" x14ac:dyDescent="0.3">
      <c r="A15" s="82"/>
      <c r="B15" s="82"/>
      <c r="C15" s="82"/>
      <c r="D15" s="82"/>
      <c r="E15" s="82"/>
      <c r="F15" s="82"/>
      <c r="G15" s="82"/>
      <c r="H15" s="82"/>
      <c r="I15" s="82"/>
      <c r="J15" s="82"/>
      <c r="K15" s="82"/>
      <c r="L15" s="82"/>
      <c r="M15" s="82"/>
      <c r="N15" s="82"/>
      <c r="O15" s="82"/>
      <c r="P15" s="82"/>
    </row>
    <row r="16" spans="1:16" x14ac:dyDescent="0.3">
      <c r="A16" s="82"/>
      <c r="B16" s="82"/>
      <c r="C16" s="82"/>
      <c r="D16" s="82"/>
      <c r="E16" s="82"/>
      <c r="F16" s="82"/>
      <c r="G16" s="82"/>
      <c r="H16" s="82"/>
      <c r="I16" s="82"/>
      <c r="J16" s="82"/>
      <c r="K16" s="82"/>
      <c r="L16" s="82"/>
      <c r="M16" s="82"/>
      <c r="N16" s="82"/>
      <c r="O16" s="82"/>
      <c r="P16" s="82"/>
    </row>
    <row r="17" spans="1:16" x14ac:dyDescent="0.3">
      <c r="A17" s="82"/>
      <c r="B17" s="82"/>
      <c r="C17" s="82"/>
      <c r="D17" s="82"/>
      <c r="E17" s="82"/>
      <c r="F17" s="82"/>
      <c r="G17" s="82"/>
      <c r="H17" s="82"/>
      <c r="I17" s="82"/>
      <c r="J17" s="82"/>
      <c r="K17" s="82"/>
      <c r="L17" s="82"/>
      <c r="M17" s="82"/>
      <c r="N17" s="82"/>
      <c r="O17" s="82"/>
      <c r="P17" s="82"/>
    </row>
    <row r="18" spans="1:16" x14ac:dyDescent="0.3">
      <c r="A18" s="82"/>
      <c r="B18" s="82"/>
      <c r="C18" s="82"/>
      <c r="D18" s="82"/>
      <c r="E18" s="82"/>
      <c r="F18" s="82"/>
      <c r="G18" s="82"/>
      <c r="H18" s="82"/>
      <c r="I18" s="82"/>
      <c r="J18" s="82"/>
      <c r="K18" s="82"/>
      <c r="L18" s="82"/>
      <c r="M18" s="82"/>
      <c r="N18" s="82"/>
      <c r="O18" s="82"/>
      <c r="P18" s="82"/>
    </row>
    <row r="19" spans="1:16" x14ac:dyDescent="0.3">
      <c r="A19" s="82"/>
      <c r="B19" s="82"/>
      <c r="C19" s="82"/>
      <c r="D19" s="82"/>
      <c r="E19" s="82"/>
      <c r="F19" s="82"/>
      <c r="G19" s="82"/>
      <c r="H19" s="82"/>
      <c r="I19" s="82"/>
      <c r="J19" s="82"/>
      <c r="K19" s="82"/>
      <c r="L19" s="82"/>
      <c r="M19" s="82"/>
      <c r="N19" s="82"/>
      <c r="O19" s="82"/>
      <c r="P19" s="82"/>
    </row>
    <row r="20" spans="1:16" x14ac:dyDescent="0.3">
      <c r="A20" s="82"/>
      <c r="B20" s="82"/>
      <c r="C20" s="82"/>
      <c r="D20" s="82"/>
      <c r="E20" s="82"/>
      <c r="F20" s="82"/>
      <c r="G20" s="82"/>
      <c r="H20" s="82"/>
      <c r="I20" s="82"/>
      <c r="J20" s="82"/>
      <c r="K20" s="82"/>
      <c r="L20" s="82"/>
      <c r="M20" s="82"/>
      <c r="N20" s="82"/>
      <c r="O20" s="82"/>
      <c r="P20" s="82"/>
    </row>
    <row r="21" spans="1:16" x14ac:dyDescent="0.3">
      <c r="A21" s="82"/>
      <c r="B21" s="82"/>
      <c r="C21" s="82"/>
      <c r="D21" s="82"/>
      <c r="E21" s="82"/>
      <c r="F21" s="82"/>
      <c r="G21" s="82"/>
      <c r="H21" s="82"/>
      <c r="I21" s="82"/>
      <c r="J21" s="82"/>
      <c r="K21" s="82"/>
      <c r="L21" s="82"/>
      <c r="M21" s="82"/>
      <c r="N21" s="82"/>
      <c r="O21" s="82"/>
      <c r="P21" s="82"/>
    </row>
    <row r="22" spans="1:16" x14ac:dyDescent="0.3">
      <c r="A22" s="82"/>
      <c r="B22" s="82"/>
      <c r="C22" s="82"/>
      <c r="D22" s="82"/>
      <c r="E22" s="82"/>
      <c r="F22" s="82"/>
      <c r="G22" s="82"/>
      <c r="H22" s="82"/>
      <c r="I22" s="82"/>
      <c r="J22" s="82"/>
      <c r="K22" s="82"/>
      <c r="L22" s="82"/>
      <c r="M22" s="82"/>
      <c r="N22" s="82"/>
      <c r="O22" s="82"/>
      <c r="P22" s="82"/>
    </row>
    <row r="23" spans="1:16" x14ac:dyDescent="0.3">
      <c r="A23" s="82"/>
      <c r="B23" s="82"/>
      <c r="C23" s="82"/>
      <c r="D23" s="82"/>
      <c r="E23" s="82"/>
      <c r="F23" s="82"/>
      <c r="G23" s="82"/>
      <c r="H23" s="82"/>
      <c r="I23" s="82"/>
      <c r="J23" s="82"/>
      <c r="K23" s="82"/>
      <c r="L23" s="82"/>
      <c r="M23" s="82"/>
      <c r="N23" s="82"/>
      <c r="O23" s="82"/>
      <c r="P23" s="82"/>
    </row>
    <row r="24" spans="1:16" x14ac:dyDescent="0.3">
      <c r="A24" s="82"/>
      <c r="B24" s="82"/>
      <c r="C24" s="82"/>
      <c r="D24" s="82"/>
      <c r="E24" s="82"/>
      <c r="F24" s="82"/>
      <c r="G24" s="82"/>
      <c r="H24" s="82"/>
      <c r="I24" s="82"/>
      <c r="J24" s="82"/>
      <c r="K24" s="82"/>
      <c r="L24" s="82"/>
      <c r="M24" s="82"/>
      <c r="N24" s="82"/>
      <c r="O24" s="82"/>
      <c r="P24" s="82"/>
    </row>
    <row r="25" spans="1:16" x14ac:dyDescent="0.3">
      <c r="A25" s="82"/>
      <c r="B25" s="82"/>
      <c r="C25" s="82"/>
      <c r="D25" s="82"/>
      <c r="E25" s="82"/>
      <c r="F25" s="82"/>
      <c r="G25" s="82"/>
      <c r="H25" s="82"/>
      <c r="I25" s="82"/>
      <c r="J25" s="82"/>
      <c r="K25" s="82"/>
      <c r="L25" s="82"/>
      <c r="M25" s="82"/>
      <c r="N25" s="82"/>
      <c r="O25" s="82"/>
      <c r="P25" s="82"/>
    </row>
    <row r="26" spans="1:16" x14ac:dyDescent="0.3">
      <c r="A26" s="82"/>
      <c r="B26" s="82"/>
      <c r="C26" s="82"/>
      <c r="D26" s="82"/>
      <c r="E26" s="82"/>
      <c r="F26" s="82"/>
      <c r="G26" s="82"/>
      <c r="H26" s="82"/>
      <c r="I26" s="82"/>
      <c r="J26" s="82"/>
      <c r="K26" s="82"/>
      <c r="L26" s="82"/>
      <c r="M26" s="82"/>
      <c r="N26" s="82"/>
      <c r="O26" s="82"/>
      <c r="P26" s="82"/>
    </row>
    <row r="27" spans="1:16" x14ac:dyDescent="0.3">
      <c r="A27" s="82"/>
      <c r="B27" s="82"/>
      <c r="C27" s="82"/>
      <c r="D27" s="82"/>
      <c r="E27" s="82"/>
      <c r="F27" s="82"/>
      <c r="G27" s="82"/>
      <c r="H27" s="82"/>
      <c r="I27" s="82"/>
      <c r="J27" s="82"/>
      <c r="K27" s="82"/>
      <c r="L27" s="82"/>
      <c r="M27" s="82"/>
      <c r="N27" s="82"/>
      <c r="O27" s="82"/>
      <c r="P27" s="82"/>
    </row>
    <row r="28" spans="1:16" x14ac:dyDescent="0.3">
      <c r="A28" s="82"/>
      <c r="B28" s="82"/>
      <c r="C28" s="82"/>
      <c r="D28" s="82"/>
      <c r="E28" s="82"/>
      <c r="F28" s="82"/>
      <c r="G28" s="82"/>
      <c r="H28" s="82"/>
      <c r="I28" s="82"/>
      <c r="J28" s="82"/>
      <c r="K28" s="82"/>
      <c r="L28" s="82"/>
      <c r="M28" s="82"/>
      <c r="N28" s="82"/>
      <c r="O28" s="82"/>
      <c r="P28" s="82"/>
    </row>
    <row r="29" spans="1:16" x14ac:dyDescent="0.3">
      <c r="A29" s="82"/>
      <c r="B29" s="82"/>
      <c r="C29" s="82"/>
      <c r="D29" s="82"/>
      <c r="E29" s="82"/>
      <c r="F29" s="82"/>
      <c r="G29" s="82"/>
      <c r="H29" s="82"/>
      <c r="I29" s="82"/>
      <c r="J29" s="82"/>
      <c r="K29" s="82"/>
      <c r="L29" s="82"/>
      <c r="M29" s="82"/>
      <c r="N29" s="82"/>
      <c r="O29" s="82"/>
      <c r="P29" s="82"/>
    </row>
    <row r="30" spans="1:16" x14ac:dyDescent="0.3">
      <c r="A30" s="82"/>
      <c r="B30" s="82"/>
      <c r="C30" s="82"/>
      <c r="D30" s="82"/>
      <c r="E30" s="82"/>
      <c r="F30" s="82"/>
      <c r="G30" s="82"/>
      <c r="H30" s="82"/>
      <c r="I30" s="82"/>
      <c r="J30" s="82"/>
      <c r="K30" s="82"/>
      <c r="L30" s="82"/>
      <c r="M30" s="82"/>
      <c r="N30" s="82"/>
      <c r="O30" s="82"/>
      <c r="P30" s="82"/>
    </row>
    <row r="31" spans="1:16" x14ac:dyDescent="0.3">
      <c r="A31" s="82"/>
      <c r="B31" s="82"/>
      <c r="C31" s="82"/>
      <c r="D31" s="82"/>
      <c r="E31" s="82"/>
      <c r="F31" s="82"/>
      <c r="G31" s="82"/>
      <c r="H31" s="82"/>
      <c r="I31" s="82"/>
      <c r="J31" s="82"/>
      <c r="K31" s="82"/>
      <c r="L31" s="82"/>
      <c r="M31" s="82"/>
      <c r="N31" s="82"/>
      <c r="O31" s="82"/>
      <c r="P31" s="82"/>
    </row>
    <row r="32" spans="1:16" x14ac:dyDescent="0.3">
      <c r="A32" s="82"/>
      <c r="B32" s="82"/>
      <c r="C32" s="82"/>
      <c r="D32" s="82"/>
      <c r="E32" s="82"/>
      <c r="F32" s="82"/>
      <c r="G32" s="82"/>
      <c r="H32" s="82"/>
      <c r="I32" s="82"/>
      <c r="J32" s="82"/>
      <c r="K32" s="82"/>
      <c r="L32" s="82"/>
      <c r="M32" s="82"/>
      <c r="N32" s="82"/>
      <c r="O32" s="82"/>
      <c r="P32" s="82"/>
    </row>
    <row r="33" spans="1:16" x14ac:dyDescent="0.3">
      <c r="A33" s="82"/>
      <c r="B33" s="82"/>
      <c r="C33" s="82"/>
      <c r="D33" s="82"/>
      <c r="E33" s="82"/>
      <c r="F33" s="82"/>
      <c r="G33" s="82"/>
      <c r="H33" s="82"/>
      <c r="I33" s="82"/>
      <c r="J33" s="82"/>
      <c r="K33" s="82"/>
      <c r="L33" s="82"/>
      <c r="M33" s="82"/>
      <c r="N33" s="82"/>
      <c r="O33" s="82"/>
      <c r="P33" s="82"/>
    </row>
    <row r="34" spans="1:16" x14ac:dyDescent="0.3">
      <c r="A34" s="82"/>
      <c r="B34" s="82"/>
      <c r="C34" s="82"/>
      <c r="D34" s="82"/>
      <c r="E34" s="82"/>
      <c r="F34" s="82"/>
      <c r="G34" s="82"/>
      <c r="H34" s="82"/>
      <c r="I34" s="82"/>
      <c r="J34" s="82"/>
      <c r="K34" s="82"/>
      <c r="L34" s="82"/>
      <c r="M34" s="82"/>
      <c r="N34" s="82"/>
      <c r="O34" s="82"/>
      <c r="P34" s="82"/>
    </row>
    <row r="35" spans="1:16" x14ac:dyDescent="0.3">
      <c r="A35" s="82"/>
      <c r="B35" s="82"/>
      <c r="C35" s="82"/>
      <c r="D35" s="82"/>
      <c r="E35" s="82"/>
      <c r="F35" s="82"/>
      <c r="G35" s="82"/>
      <c r="H35" s="82"/>
      <c r="I35" s="82"/>
      <c r="J35" s="82"/>
      <c r="K35" s="82"/>
      <c r="L35" s="82"/>
      <c r="M35" s="82"/>
      <c r="N35" s="82"/>
      <c r="O35" s="82"/>
      <c r="P35" s="82"/>
    </row>
    <row r="36" spans="1:16" x14ac:dyDescent="0.3">
      <c r="A36" s="82"/>
      <c r="B36" s="82"/>
      <c r="C36" s="82"/>
      <c r="D36" s="82"/>
      <c r="E36" s="82"/>
      <c r="F36" s="82"/>
      <c r="G36" s="82"/>
      <c r="H36" s="82"/>
      <c r="I36" s="82"/>
      <c r="J36" s="82"/>
      <c r="K36" s="82"/>
      <c r="L36" s="82"/>
      <c r="M36" s="82"/>
      <c r="N36" s="82"/>
      <c r="O36" s="82"/>
      <c r="P36" s="82"/>
    </row>
    <row r="37" spans="1:16" x14ac:dyDescent="0.3">
      <c r="A37" s="82"/>
      <c r="B37" s="82"/>
      <c r="C37" s="82"/>
      <c r="D37" s="82"/>
      <c r="E37" s="82"/>
      <c r="F37" s="82"/>
      <c r="G37" s="82"/>
      <c r="H37" s="82"/>
      <c r="I37" s="82"/>
      <c r="J37" s="82"/>
      <c r="K37" s="82"/>
      <c r="L37" s="82"/>
      <c r="M37" s="82"/>
      <c r="N37" s="82"/>
      <c r="O37" s="82"/>
      <c r="P37" s="82"/>
    </row>
    <row r="38" spans="1:16" x14ac:dyDescent="0.3">
      <c r="A38" s="82"/>
      <c r="B38" s="82"/>
      <c r="C38" s="82"/>
      <c r="D38" s="82"/>
      <c r="E38" s="82"/>
      <c r="F38" s="82"/>
      <c r="G38" s="82"/>
      <c r="H38" s="82"/>
      <c r="I38" s="82"/>
      <c r="J38" s="82"/>
      <c r="K38" s="82"/>
      <c r="L38" s="82"/>
      <c r="M38" s="82"/>
      <c r="N38" s="82"/>
      <c r="O38" s="82"/>
      <c r="P38" s="82"/>
    </row>
  </sheetData>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252"/>
  <sheetViews>
    <sheetView showWhiteSpace="0" zoomScaleNormal="100" zoomScalePageLayoutView="70" workbookViewId="0">
      <selection activeCell="C141" sqref="C141"/>
    </sheetView>
  </sheetViews>
  <sheetFormatPr defaultColWidth="8.77734375" defaultRowHeight="13.2" x14ac:dyDescent="0.25"/>
  <cols>
    <col min="1" max="1" width="6.5546875" style="5" bestFit="1" customWidth="1"/>
    <col min="2" max="2" width="4.44140625" style="5" bestFit="1" customWidth="1"/>
    <col min="3" max="3" width="61.77734375" style="9" customWidth="1"/>
    <col min="4" max="4" width="14.5546875" style="4" bestFit="1" customWidth="1"/>
    <col min="5" max="5" width="4.44140625" style="4" bestFit="1" customWidth="1"/>
    <col min="6" max="6" width="11.21875" style="4" bestFit="1" customWidth="1"/>
    <col min="7" max="7" width="10.5546875" style="6" bestFit="1" customWidth="1"/>
    <col min="8" max="8" width="3.77734375" style="5" bestFit="1" customWidth="1"/>
    <col min="9" max="9" width="18.5546875" style="5" bestFit="1" customWidth="1"/>
    <col min="10" max="10" width="34.21875" style="5" customWidth="1"/>
    <col min="11" max="11" width="18.77734375" style="21" customWidth="1"/>
    <col min="12" max="12" width="26.77734375" style="21" bestFit="1" customWidth="1"/>
    <col min="13" max="13" width="10.44140625" style="5" customWidth="1"/>
    <col min="14" max="19" width="4.77734375" style="5" bestFit="1" customWidth="1"/>
    <col min="20" max="21" width="8.21875" style="5" bestFit="1" customWidth="1"/>
    <col min="22" max="23" width="8.21875" style="5" customWidth="1"/>
    <col min="24" max="24" width="7.21875" style="5" bestFit="1" customWidth="1"/>
    <col min="25" max="25" width="5.77734375" style="5" bestFit="1" customWidth="1"/>
    <col min="26" max="16384" width="8.77734375" style="5"/>
  </cols>
  <sheetData>
    <row r="1" spans="1:25" s="14" customFormat="1" ht="17.399999999999999" x14ac:dyDescent="0.3">
      <c r="A1" s="310" t="s">
        <v>1286</v>
      </c>
      <c r="B1" s="311"/>
      <c r="C1" s="311"/>
      <c r="D1" s="311"/>
      <c r="E1" s="311"/>
      <c r="F1" s="311"/>
      <c r="G1" s="311"/>
      <c r="H1" s="311"/>
      <c r="I1" s="311"/>
      <c r="J1" s="311"/>
      <c r="K1" s="311"/>
      <c r="L1" s="311"/>
      <c r="M1" s="311"/>
      <c r="N1" s="311"/>
      <c r="O1" s="311"/>
      <c r="P1" s="311"/>
      <c r="Q1" s="311"/>
      <c r="R1" s="311"/>
      <c r="S1" s="311"/>
      <c r="T1" s="311"/>
      <c r="U1" s="311"/>
      <c r="V1" s="311"/>
      <c r="W1" s="311"/>
      <c r="X1" s="311"/>
      <c r="Y1" s="312"/>
    </row>
    <row r="2" spans="1:25" s="14" customFormat="1" ht="17.399999999999999" x14ac:dyDescent="0.3">
      <c r="A2" s="313" t="s">
        <v>521</v>
      </c>
      <c r="B2" s="314"/>
      <c r="C2" s="314"/>
      <c r="D2" s="314"/>
      <c r="E2" s="314"/>
      <c r="F2" s="314"/>
      <c r="G2" s="314"/>
      <c r="H2" s="314"/>
      <c r="I2" s="314"/>
      <c r="J2" s="314"/>
      <c r="K2" s="314"/>
      <c r="L2" s="314"/>
      <c r="M2" s="314"/>
      <c r="N2" s="314"/>
      <c r="O2" s="314"/>
      <c r="P2" s="314"/>
      <c r="Q2" s="314"/>
      <c r="R2" s="314"/>
      <c r="S2" s="314"/>
      <c r="T2" s="314"/>
      <c r="U2" s="314"/>
      <c r="V2" s="314"/>
      <c r="W2" s="314"/>
      <c r="X2" s="314"/>
      <c r="Y2" s="315"/>
    </row>
    <row r="3" spans="1:25" ht="12.75" customHeight="1" x14ac:dyDescent="0.25">
      <c r="A3" s="319" t="s">
        <v>374</v>
      </c>
      <c r="B3" s="320" t="s">
        <v>500</v>
      </c>
      <c r="C3" s="320" t="s">
        <v>375</v>
      </c>
      <c r="D3" s="321" t="s">
        <v>376</v>
      </c>
      <c r="E3" s="321"/>
      <c r="F3" s="321"/>
      <c r="G3" s="321"/>
      <c r="H3" s="321"/>
      <c r="I3" s="49" t="s">
        <v>377</v>
      </c>
      <c r="J3" s="46" t="s">
        <v>378</v>
      </c>
      <c r="K3" s="46" t="s">
        <v>378</v>
      </c>
      <c r="L3" s="46" t="s">
        <v>379</v>
      </c>
      <c r="M3" s="323" t="s">
        <v>380</v>
      </c>
      <c r="N3" s="316" t="s">
        <v>381</v>
      </c>
      <c r="O3" s="317"/>
      <c r="P3" s="317"/>
      <c r="Q3" s="317"/>
      <c r="R3" s="317"/>
      <c r="S3" s="317"/>
      <c r="T3" s="317"/>
      <c r="U3" s="317"/>
      <c r="V3" s="317"/>
      <c r="W3" s="317"/>
      <c r="X3" s="317"/>
      <c r="Y3" s="318"/>
    </row>
    <row r="4" spans="1:25" ht="25.5" customHeight="1" x14ac:dyDescent="0.25">
      <c r="A4" s="319"/>
      <c r="B4" s="320"/>
      <c r="C4" s="320"/>
      <c r="D4" s="46" t="s">
        <v>382</v>
      </c>
      <c r="E4" s="46" t="s">
        <v>383</v>
      </c>
      <c r="F4" s="46" t="s">
        <v>501</v>
      </c>
      <c r="G4" s="46" t="s">
        <v>385</v>
      </c>
      <c r="H4" s="46" t="s">
        <v>386</v>
      </c>
      <c r="I4" s="45" t="s">
        <v>661</v>
      </c>
      <c r="J4" s="51" t="s">
        <v>502</v>
      </c>
      <c r="K4" s="51" t="s">
        <v>659</v>
      </c>
      <c r="L4" s="50" t="s">
        <v>619</v>
      </c>
      <c r="M4" s="269"/>
      <c r="N4" s="307" t="s">
        <v>503</v>
      </c>
      <c r="O4" s="308"/>
      <c r="P4" s="308"/>
      <c r="Q4" s="308"/>
      <c r="R4" s="308"/>
      <c r="S4" s="322"/>
      <c r="T4" s="307" t="s">
        <v>658</v>
      </c>
      <c r="U4" s="308"/>
      <c r="V4" s="308"/>
      <c r="W4" s="308"/>
      <c r="X4" s="308"/>
      <c r="Y4" s="309"/>
    </row>
    <row r="5" spans="1:25" ht="15.6" x14ac:dyDescent="0.25">
      <c r="A5" s="304" t="s">
        <v>660</v>
      </c>
      <c r="B5" s="305"/>
      <c r="C5" s="305"/>
      <c r="D5" s="305"/>
      <c r="E5" s="305"/>
      <c r="F5" s="305"/>
      <c r="G5" s="305"/>
      <c r="H5" s="305"/>
      <c r="I5" s="305"/>
      <c r="J5" s="305"/>
      <c r="K5" s="305"/>
      <c r="L5" s="305"/>
      <c r="M5" s="305"/>
      <c r="N5" s="305"/>
      <c r="O5" s="305"/>
      <c r="P5" s="305"/>
      <c r="Q5" s="305"/>
      <c r="R5" s="305"/>
      <c r="S5" s="305"/>
      <c r="T5" s="305"/>
      <c r="U5" s="305"/>
      <c r="V5" s="305"/>
      <c r="W5" s="305"/>
      <c r="X5" s="305"/>
      <c r="Y5" s="306"/>
    </row>
    <row r="6" spans="1:25" ht="15.6" x14ac:dyDescent="0.25">
      <c r="A6" s="301" t="s">
        <v>504</v>
      </c>
      <c r="B6" s="302"/>
      <c r="C6" s="302"/>
      <c r="D6" s="302"/>
      <c r="E6" s="302"/>
      <c r="F6" s="302"/>
      <c r="G6" s="302"/>
      <c r="H6" s="302"/>
      <c r="I6" s="302"/>
      <c r="J6" s="302"/>
      <c r="K6" s="302"/>
      <c r="L6" s="302"/>
      <c r="M6" s="302"/>
      <c r="N6" s="302"/>
      <c r="O6" s="302"/>
      <c r="P6" s="302"/>
      <c r="Q6" s="302"/>
      <c r="R6" s="302"/>
      <c r="S6" s="302"/>
      <c r="T6" s="302"/>
      <c r="U6" s="302"/>
      <c r="V6" s="302"/>
      <c r="W6" s="302"/>
      <c r="X6" s="302"/>
      <c r="Y6" s="303"/>
    </row>
    <row r="7" spans="1:25" ht="26.4" x14ac:dyDescent="0.25">
      <c r="A7" s="211" t="str">
        <f>IF(COUNT(D7:H7)&gt;1,"ERROR",IF(COUNT(D7:H7)=0,"ERROR","OK"))</f>
        <v>OK</v>
      </c>
      <c r="B7" s="115">
        <v>1</v>
      </c>
      <c r="C7" s="116" t="s">
        <v>662</v>
      </c>
      <c r="D7" s="64"/>
      <c r="E7" s="65"/>
      <c r="F7" s="65"/>
      <c r="G7" s="65"/>
      <c r="H7" s="65">
        <v>1</v>
      </c>
      <c r="I7" s="59">
        <v>1</v>
      </c>
      <c r="J7" s="68">
        <f>(E7*4+F7*3+G7*2+H7*1+D7*0)</f>
        <v>1</v>
      </c>
      <c r="K7" s="68">
        <f>J7*I7</f>
        <v>1</v>
      </c>
      <c r="L7" s="68">
        <f>IF(D7=1,0,4*I7)</f>
        <v>4</v>
      </c>
      <c r="M7" s="115" t="s">
        <v>517</v>
      </c>
      <c r="N7" s="118" t="s">
        <v>3</v>
      </c>
      <c r="O7" s="118" t="s">
        <v>1</v>
      </c>
      <c r="P7" s="118"/>
      <c r="Q7" s="118"/>
      <c r="R7" s="118"/>
      <c r="S7" s="118"/>
      <c r="T7" s="115" t="s">
        <v>147</v>
      </c>
      <c r="U7" s="115" t="s">
        <v>156</v>
      </c>
      <c r="V7" s="115" t="s">
        <v>145</v>
      </c>
      <c r="W7" s="115"/>
      <c r="X7" s="115"/>
      <c r="Y7" s="119"/>
    </row>
    <row r="8" spans="1:25" ht="39.6" x14ac:dyDescent="0.25">
      <c r="A8" s="211" t="str">
        <f>IF(COUNT(D8:H8)&gt;1,"ERROR",IF(COUNT(D8:H8)=0,"ERROR","OK"))</f>
        <v>OK</v>
      </c>
      <c r="B8" s="115">
        <v>2</v>
      </c>
      <c r="C8" s="116" t="s">
        <v>663</v>
      </c>
      <c r="D8" s="64"/>
      <c r="E8" s="65">
        <v>1</v>
      </c>
      <c r="F8" s="65"/>
      <c r="G8" s="65"/>
      <c r="H8" s="65"/>
      <c r="I8" s="59">
        <v>1</v>
      </c>
      <c r="J8" s="68">
        <f t="shared" ref="J8:J68" si="0">(E8*4+F8*3+G8*2+H8*1+D8*0)</f>
        <v>4</v>
      </c>
      <c r="K8" s="68">
        <f t="shared" ref="K8:K68" si="1">J8*I8</f>
        <v>4</v>
      </c>
      <c r="L8" s="68">
        <f t="shared" ref="L8:L28" si="2">IF(D8=1,0,4*I8)</f>
        <v>4</v>
      </c>
      <c r="M8" s="115" t="s">
        <v>517</v>
      </c>
      <c r="N8" s="118" t="s">
        <v>109</v>
      </c>
      <c r="O8" s="118" t="s">
        <v>192</v>
      </c>
      <c r="P8" s="118" t="s">
        <v>138</v>
      </c>
      <c r="Q8" s="118"/>
      <c r="R8" s="118"/>
      <c r="S8" s="118"/>
      <c r="T8" s="115" t="s">
        <v>193</v>
      </c>
      <c r="U8" s="115" t="s">
        <v>144</v>
      </c>
      <c r="V8" s="115" t="s">
        <v>141</v>
      </c>
      <c r="W8" s="115">
        <v>19</v>
      </c>
      <c r="X8" s="115"/>
      <c r="Y8" s="119"/>
    </row>
    <row r="9" spans="1:25" ht="39.6" x14ac:dyDescent="0.25">
      <c r="A9" s="211" t="str">
        <f t="shared" ref="A9:A17" si="3">IF(COUNT(D9:H9)&gt;1,"ERROR",IF(COUNT(D9:H9)=0,"ERROR","OK"))</f>
        <v>OK</v>
      </c>
      <c r="B9" s="115">
        <v>3</v>
      </c>
      <c r="C9" s="116" t="s">
        <v>664</v>
      </c>
      <c r="D9" s="64"/>
      <c r="E9" s="65"/>
      <c r="F9" s="65">
        <v>1</v>
      </c>
      <c r="G9" s="65"/>
      <c r="H9" s="65"/>
      <c r="I9" s="59">
        <v>1</v>
      </c>
      <c r="J9" s="68">
        <f t="shared" si="0"/>
        <v>3</v>
      </c>
      <c r="K9" s="68">
        <f t="shared" si="1"/>
        <v>3</v>
      </c>
      <c r="L9" s="68">
        <f t="shared" si="2"/>
        <v>4</v>
      </c>
      <c r="M9" s="115" t="s">
        <v>517</v>
      </c>
      <c r="N9" s="118" t="s">
        <v>42</v>
      </c>
      <c r="O9" s="118"/>
      <c r="P9" s="115"/>
      <c r="Q9" s="115"/>
      <c r="R9" s="115"/>
      <c r="S9" s="115"/>
      <c r="T9" s="115" t="s">
        <v>141</v>
      </c>
      <c r="U9" s="115"/>
      <c r="V9" s="115"/>
      <c r="W9" s="115"/>
      <c r="X9" s="115"/>
      <c r="Y9" s="119"/>
    </row>
    <row r="10" spans="1:25" ht="26.4" x14ac:dyDescent="0.25">
      <c r="A10" s="211" t="str">
        <f t="shared" si="3"/>
        <v>OK</v>
      </c>
      <c r="B10" s="115">
        <v>4</v>
      </c>
      <c r="C10" s="55" t="s">
        <v>665</v>
      </c>
      <c r="D10" s="64"/>
      <c r="E10" s="65"/>
      <c r="F10" s="65">
        <v>1</v>
      </c>
      <c r="G10" s="65"/>
      <c r="H10" s="65"/>
      <c r="I10" s="59">
        <v>1</v>
      </c>
      <c r="J10" s="68">
        <f t="shared" si="0"/>
        <v>3</v>
      </c>
      <c r="K10" s="68">
        <f t="shared" si="1"/>
        <v>3</v>
      </c>
      <c r="L10" s="68">
        <f t="shared" si="2"/>
        <v>4</v>
      </c>
      <c r="M10" s="115" t="s">
        <v>517</v>
      </c>
      <c r="N10" s="118" t="s">
        <v>40</v>
      </c>
      <c r="O10" s="118" t="s">
        <v>42</v>
      </c>
      <c r="P10" s="118" t="s">
        <v>51</v>
      </c>
      <c r="Q10" s="118" t="s">
        <v>39</v>
      </c>
      <c r="R10" s="118" t="s">
        <v>66</v>
      </c>
      <c r="S10" s="118"/>
      <c r="T10" s="115" t="s">
        <v>141</v>
      </c>
      <c r="U10" s="115" t="s">
        <v>144</v>
      </c>
      <c r="V10" s="115" t="s">
        <v>145</v>
      </c>
      <c r="W10" s="115"/>
      <c r="X10" s="115"/>
      <c r="Y10" s="119"/>
    </row>
    <row r="11" spans="1:25" ht="26.4" x14ac:dyDescent="0.25">
      <c r="A11" s="211" t="str">
        <f t="shared" si="3"/>
        <v>OK</v>
      </c>
      <c r="B11" s="115">
        <v>5</v>
      </c>
      <c r="C11" s="116" t="s">
        <v>666</v>
      </c>
      <c r="D11" s="64"/>
      <c r="E11" s="65"/>
      <c r="F11" s="65">
        <v>1</v>
      </c>
      <c r="G11" s="65"/>
      <c r="H11" s="65"/>
      <c r="I11" s="59">
        <v>1</v>
      </c>
      <c r="J11" s="68">
        <f t="shared" si="0"/>
        <v>3</v>
      </c>
      <c r="K11" s="68">
        <f t="shared" si="1"/>
        <v>3</v>
      </c>
      <c r="L11" s="68">
        <f t="shared" si="2"/>
        <v>4</v>
      </c>
      <c r="M11" s="115" t="s">
        <v>517</v>
      </c>
      <c r="N11" s="118" t="s">
        <v>40</v>
      </c>
      <c r="O11" s="118" t="s">
        <v>39</v>
      </c>
      <c r="P11" s="115" t="s">
        <v>38</v>
      </c>
      <c r="Q11" s="115" t="s">
        <v>6</v>
      </c>
      <c r="R11" s="115" t="s">
        <v>109</v>
      </c>
      <c r="S11" s="115"/>
      <c r="T11" s="115" t="s">
        <v>141</v>
      </c>
      <c r="U11" s="115" t="s">
        <v>144</v>
      </c>
      <c r="V11" s="115" t="s">
        <v>145</v>
      </c>
      <c r="W11" s="115"/>
      <c r="X11" s="115"/>
      <c r="Y11" s="119"/>
    </row>
    <row r="12" spans="1:25" x14ac:dyDescent="0.25">
      <c r="A12" s="211" t="str">
        <f t="shared" si="3"/>
        <v>OK</v>
      </c>
      <c r="B12" s="115">
        <v>6</v>
      </c>
      <c r="C12" s="116" t="s">
        <v>667</v>
      </c>
      <c r="D12" s="64"/>
      <c r="E12" s="65"/>
      <c r="F12" s="65"/>
      <c r="G12" s="65">
        <v>1</v>
      </c>
      <c r="H12" s="65"/>
      <c r="I12" s="59">
        <v>1</v>
      </c>
      <c r="J12" s="68">
        <f t="shared" si="0"/>
        <v>2</v>
      </c>
      <c r="K12" s="68">
        <f t="shared" si="1"/>
        <v>2</v>
      </c>
      <c r="L12" s="68">
        <f t="shared" si="2"/>
        <v>4</v>
      </c>
      <c r="M12" s="115" t="s">
        <v>517</v>
      </c>
      <c r="N12" s="118" t="s">
        <v>39</v>
      </c>
      <c r="O12" s="118" t="s">
        <v>49</v>
      </c>
      <c r="P12" s="115" t="s">
        <v>37</v>
      </c>
      <c r="Q12" s="115" t="s">
        <v>66</v>
      </c>
      <c r="R12" s="115"/>
      <c r="S12" s="115"/>
      <c r="T12" s="115">
        <v>2</v>
      </c>
      <c r="U12" s="115" t="s">
        <v>145</v>
      </c>
      <c r="V12" s="115"/>
      <c r="W12" s="115"/>
      <c r="X12" s="115"/>
      <c r="Y12" s="119"/>
    </row>
    <row r="13" spans="1:25" ht="26.4" x14ac:dyDescent="0.25">
      <c r="A13" s="211" t="str">
        <f t="shared" si="3"/>
        <v>OK</v>
      </c>
      <c r="B13" s="115">
        <v>7</v>
      </c>
      <c r="C13" s="116" t="s">
        <v>668</v>
      </c>
      <c r="D13" s="64"/>
      <c r="E13" s="65"/>
      <c r="F13" s="65"/>
      <c r="G13" s="65">
        <v>1</v>
      </c>
      <c r="H13" s="65"/>
      <c r="I13" s="59">
        <v>1</v>
      </c>
      <c r="J13" s="68">
        <f t="shared" si="0"/>
        <v>2</v>
      </c>
      <c r="K13" s="68">
        <f t="shared" si="1"/>
        <v>2</v>
      </c>
      <c r="L13" s="68">
        <f t="shared" si="2"/>
        <v>4</v>
      </c>
      <c r="M13" s="115" t="s">
        <v>517</v>
      </c>
      <c r="N13" s="118" t="s">
        <v>10</v>
      </c>
      <c r="O13" s="118" t="s">
        <v>149</v>
      </c>
      <c r="P13" s="115" t="s">
        <v>37</v>
      </c>
      <c r="Q13" s="115"/>
      <c r="R13" s="115"/>
      <c r="S13" s="115"/>
      <c r="T13" s="115">
        <v>2</v>
      </c>
      <c r="U13" s="115" t="s">
        <v>145</v>
      </c>
      <c r="V13" s="115"/>
      <c r="W13" s="115"/>
      <c r="X13" s="115"/>
      <c r="Y13" s="119"/>
    </row>
    <row r="14" spans="1:25" ht="26.4" x14ac:dyDescent="0.25">
      <c r="A14" s="211" t="str">
        <f t="shared" si="3"/>
        <v>OK</v>
      </c>
      <c r="B14" s="115">
        <v>8</v>
      </c>
      <c r="C14" s="116" t="s">
        <v>669</v>
      </c>
      <c r="D14" s="64"/>
      <c r="E14" s="65">
        <v>1</v>
      </c>
      <c r="F14" s="65"/>
      <c r="G14" s="65"/>
      <c r="H14" s="65"/>
      <c r="I14" s="59">
        <v>2</v>
      </c>
      <c r="J14" s="68">
        <f t="shared" si="0"/>
        <v>4</v>
      </c>
      <c r="K14" s="68">
        <f t="shared" si="1"/>
        <v>8</v>
      </c>
      <c r="L14" s="68">
        <f t="shared" si="2"/>
        <v>8</v>
      </c>
      <c r="M14" s="115" t="s">
        <v>517</v>
      </c>
      <c r="N14" s="118" t="s">
        <v>40</v>
      </c>
      <c r="O14" s="118" t="s">
        <v>138</v>
      </c>
      <c r="P14" s="115" t="s">
        <v>137</v>
      </c>
      <c r="Q14" s="115" t="s">
        <v>139</v>
      </c>
      <c r="R14" s="115" t="s">
        <v>194</v>
      </c>
      <c r="S14" s="115"/>
      <c r="T14" s="115" t="s">
        <v>144</v>
      </c>
      <c r="U14" s="115" t="s">
        <v>141</v>
      </c>
      <c r="V14" s="115" t="s">
        <v>145</v>
      </c>
      <c r="W14" s="115">
        <v>19</v>
      </c>
      <c r="X14" s="115"/>
      <c r="Y14" s="119"/>
    </row>
    <row r="15" spans="1:25" ht="39.6" x14ac:dyDescent="0.25">
      <c r="A15" s="211" t="str">
        <f t="shared" si="3"/>
        <v>OK</v>
      </c>
      <c r="B15" s="115">
        <v>9</v>
      </c>
      <c r="C15" s="116" t="s">
        <v>670</v>
      </c>
      <c r="D15" s="64"/>
      <c r="E15" s="65">
        <v>1</v>
      </c>
      <c r="F15" s="65"/>
      <c r="G15" s="65"/>
      <c r="H15" s="65"/>
      <c r="I15" s="59">
        <v>1</v>
      </c>
      <c r="J15" s="68">
        <f t="shared" si="0"/>
        <v>4</v>
      </c>
      <c r="K15" s="68">
        <f t="shared" si="1"/>
        <v>4</v>
      </c>
      <c r="L15" s="68">
        <f t="shared" si="2"/>
        <v>4</v>
      </c>
      <c r="M15" s="115" t="s">
        <v>517</v>
      </c>
      <c r="N15" s="118" t="s">
        <v>42</v>
      </c>
      <c r="O15" s="118" t="s">
        <v>40</v>
      </c>
      <c r="P15" s="115" t="s">
        <v>194</v>
      </c>
      <c r="Q15" s="115"/>
      <c r="R15" s="115"/>
      <c r="S15" s="115"/>
      <c r="T15" s="115" t="s">
        <v>144</v>
      </c>
      <c r="U15" s="115" t="s">
        <v>141</v>
      </c>
      <c r="V15" s="115" t="s">
        <v>145</v>
      </c>
      <c r="W15" s="115">
        <v>19</v>
      </c>
      <c r="X15" s="115"/>
      <c r="Y15" s="119"/>
    </row>
    <row r="16" spans="1:25" ht="39.6" x14ac:dyDescent="0.25">
      <c r="A16" s="211" t="str">
        <f t="shared" si="3"/>
        <v>OK</v>
      </c>
      <c r="B16" s="115">
        <v>10</v>
      </c>
      <c r="C16" s="116" t="s">
        <v>671</v>
      </c>
      <c r="D16" s="64"/>
      <c r="E16" s="65"/>
      <c r="F16" s="65"/>
      <c r="G16" s="65">
        <v>1</v>
      </c>
      <c r="H16" s="65"/>
      <c r="I16" s="59">
        <v>1</v>
      </c>
      <c r="J16" s="68">
        <f t="shared" si="0"/>
        <v>2</v>
      </c>
      <c r="K16" s="68">
        <f t="shared" si="1"/>
        <v>2</v>
      </c>
      <c r="L16" s="68">
        <f t="shared" si="2"/>
        <v>4</v>
      </c>
      <c r="M16" s="115" t="s">
        <v>517</v>
      </c>
      <c r="N16" s="118" t="s">
        <v>195</v>
      </c>
      <c r="O16" s="118" t="s">
        <v>9</v>
      </c>
      <c r="P16" s="115"/>
      <c r="Q16" s="115"/>
      <c r="R16" s="115"/>
      <c r="S16" s="115"/>
      <c r="T16" s="115" t="s">
        <v>172</v>
      </c>
      <c r="U16" s="115"/>
      <c r="V16" s="115"/>
      <c r="W16" s="115"/>
      <c r="X16" s="115"/>
      <c r="Y16" s="119"/>
    </row>
    <row r="17" spans="1:25" ht="39.6" x14ac:dyDescent="0.25">
      <c r="A17" s="211" t="str">
        <f t="shared" si="3"/>
        <v>OK</v>
      </c>
      <c r="B17" s="115">
        <v>11</v>
      </c>
      <c r="C17" s="116" t="s">
        <v>672</v>
      </c>
      <c r="D17" s="64"/>
      <c r="E17" s="65">
        <v>1</v>
      </c>
      <c r="F17" s="65"/>
      <c r="G17" s="65"/>
      <c r="H17" s="65"/>
      <c r="I17" s="59">
        <v>1</v>
      </c>
      <c r="J17" s="68">
        <f t="shared" si="0"/>
        <v>4</v>
      </c>
      <c r="K17" s="68">
        <f t="shared" si="1"/>
        <v>4</v>
      </c>
      <c r="L17" s="68">
        <f t="shared" si="2"/>
        <v>4</v>
      </c>
      <c r="M17" s="115" t="s">
        <v>517</v>
      </c>
      <c r="N17" s="118" t="s">
        <v>196</v>
      </c>
      <c r="O17" s="118" t="s">
        <v>177</v>
      </c>
      <c r="P17" s="115" t="s">
        <v>11</v>
      </c>
      <c r="Q17" s="115" t="s">
        <v>180</v>
      </c>
      <c r="R17" s="115" t="s">
        <v>179</v>
      </c>
      <c r="S17" s="115"/>
      <c r="T17" s="115">
        <v>14</v>
      </c>
      <c r="U17" s="115"/>
      <c r="V17" s="115"/>
      <c r="W17" s="115"/>
      <c r="X17" s="115"/>
      <c r="Y17" s="119"/>
    </row>
    <row r="18" spans="1:25" ht="52.8" x14ac:dyDescent="0.25">
      <c r="A18" s="211" t="str">
        <f>IF(COUNT(D18:H18)&gt;1,"ERROR",IF(COUNT(D18:H18)=0,"ERROR","OK"))</f>
        <v>OK</v>
      </c>
      <c r="B18" s="115">
        <v>12</v>
      </c>
      <c r="C18" s="116" t="s">
        <v>673</v>
      </c>
      <c r="D18" s="64"/>
      <c r="E18" s="65">
        <v>1</v>
      </c>
      <c r="F18" s="65"/>
      <c r="G18" s="65"/>
      <c r="H18" s="65"/>
      <c r="I18" s="59">
        <v>2</v>
      </c>
      <c r="J18" s="68">
        <f t="shared" si="0"/>
        <v>4</v>
      </c>
      <c r="K18" s="68">
        <f t="shared" si="1"/>
        <v>8</v>
      </c>
      <c r="L18" s="68">
        <f t="shared" si="2"/>
        <v>8</v>
      </c>
      <c r="M18" s="115" t="s">
        <v>517</v>
      </c>
      <c r="N18" s="118" t="s">
        <v>37</v>
      </c>
      <c r="O18" s="118"/>
      <c r="P18" s="115"/>
      <c r="Q18" s="115"/>
      <c r="R18" s="115"/>
      <c r="S18" s="115"/>
      <c r="T18" s="115" t="s">
        <v>197</v>
      </c>
      <c r="U18" s="115" t="s">
        <v>198</v>
      </c>
      <c r="V18" s="115"/>
      <c r="W18" s="115"/>
      <c r="X18" s="115"/>
      <c r="Y18" s="119"/>
    </row>
    <row r="19" spans="1:25" ht="52.8" x14ac:dyDescent="0.25">
      <c r="A19" s="211" t="str">
        <f>IF(COUNT(D19:H19)&gt;1,"ERROR",IF(COUNT(D19:H19)=0,"ERROR","OK"))</f>
        <v>OK</v>
      </c>
      <c r="B19" s="115">
        <v>13</v>
      </c>
      <c r="C19" s="116" t="s">
        <v>674</v>
      </c>
      <c r="D19" s="64"/>
      <c r="E19" s="65">
        <v>1</v>
      </c>
      <c r="F19" s="65"/>
      <c r="G19" s="65"/>
      <c r="H19" s="65"/>
      <c r="I19" s="59">
        <v>1</v>
      </c>
      <c r="J19" s="68">
        <f t="shared" si="0"/>
        <v>4</v>
      </c>
      <c r="K19" s="68">
        <f t="shared" si="1"/>
        <v>4</v>
      </c>
      <c r="L19" s="68">
        <f t="shared" si="2"/>
        <v>4</v>
      </c>
      <c r="M19" s="115" t="s">
        <v>517</v>
      </c>
      <c r="N19" s="118" t="s">
        <v>42</v>
      </c>
      <c r="O19" s="118" t="s">
        <v>137</v>
      </c>
      <c r="P19" s="115" t="s">
        <v>38</v>
      </c>
      <c r="Q19" s="115" t="s">
        <v>199</v>
      </c>
      <c r="R19" s="115"/>
      <c r="S19" s="115"/>
      <c r="T19" s="115" t="s">
        <v>141</v>
      </c>
      <c r="U19" s="115" t="s">
        <v>144</v>
      </c>
      <c r="V19" s="115" t="s">
        <v>145</v>
      </c>
      <c r="W19" s="115"/>
      <c r="X19" s="115"/>
      <c r="Y19" s="119"/>
    </row>
    <row r="20" spans="1:25" ht="52.8" x14ac:dyDescent="0.25">
      <c r="A20" s="211" t="str">
        <f t="shared" ref="A20:A21" si="4">IF(COUNT(D20:H20)&gt;1,"ERROR",IF(COUNT(D20:H20)=0,"ERROR","OK"))</f>
        <v>OK</v>
      </c>
      <c r="B20" s="115">
        <v>14</v>
      </c>
      <c r="C20" s="116" t="s">
        <v>675</v>
      </c>
      <c r="D20" s="64"/>
      <c r="E20" s="65"/>
      <c r="F20" s="65">
        <v>1</v>
      </c>
      <c r="G20" s="65"/>
      <c r="H20" s="65"/>
      <c r="I20" s="59">
        <v>1</v>
      </c>
      <c r="J20" s="68">
        <f t="shared" si="0"/>
        <v>3</v>
      </c>
      <c r="K20" s="68">
        <f t="shared" si="1"/>
        <v>3</v>
      </c>
      <c r="L20" s="68">
        <f t="shared" si="2"/>
        <v>4</v>
      </c>
      <c r="M20" s="115" t="s">
        <v>517</v>
      </c>
      <c r="N20" s="118" t="s">
        <v>137</v>
      </c>
      <c r="O20" s="118" t="s">
        <v>109</v>
      </c>
      <c r="P20" s="115"/>
      <c r="Q20" s="115"/>
      <c r="R20" s="115"/>
      <c r="S20" s="115"/>
      <c r="T20" s="115" t="s">
        <v>141</v>
      </c>
      <c r="U20" s="115" t="s">
        <v>144</v>
      </c>
      <c r="V20" s="115" t="s">
        <v>145</v>
      </c>
      <c r="W20" s="115"/>
      <c r="X20" s="115"/>
      <c r="Y20" s="119"/>
    </row>
    <row r="21" spans="1:25" ht="39.6" x14ac:dyDescent="0.25">
      <c r="A21" s="211" t="str">
        <f t="shared" si="4"/>
        <v>OK</v>
      </c>
      <c r="B21" s="115">
        <v>15</v>
      </c>
      <c r="C21" s="116" t="s">
        <v>676</v>
      </c>
      <c r="D21" s="64"/>
      <c r="E21" s="65">
        <v>1</v>
      </c>
      <c r="F21" s="65"/>
      <c r="G21" s="65"/>
      <c r="H21" s="65"/>
      <c r="I21" s="59">
        <v>1</v>
      </c>
      <c r="J21" s="68">
        <f t="shared" si="0"/>
        <v>4</v>
      </c>
      <c r="K21" s="68">
        <f t="shared" si="1"/>
        <v>4</v>
      </c>
      <c r="L21" s="68">
        <f t="shared" si="2"/>
        <v>4</v>
      </c>
      <c r="M21" s="115" t="s">
        <v>517</v>
      </c>
      <c r="N21" s="118" t="s">
        <v>192</v>
      </c>
      <c r="O21" s="118" t="s">
        <v>177</v>
      </c>
      <c r="P21" s="115" t="s">
        <v>179</v>
      </c>
      <c r="Q21" s="115" t="s">
        <v>180</v>
      </c>
      <c r="R21" s="115"/>
      <c r="S21" s="115"/>
      <c r="T21" s="115" t="s">
        <v>144</v>
      </c>
      <c r="U21" s="115" t="s">
        <v>145</v>
      </c>
      <c r="V21" s="115"/>
      <c r="W21" s="115"/>
      <c r="X21" s="115"/>
      <c r="Y21" s="119"/>
    </row>
    <row r="22" spans="1:25" ht="39.6" x14ac:dyDescent="0.25">
      <c r="A22" s="211" t="str">
        <f>IF(COUNT(D22:H22)&gt;1,"ERROR",IF(COUNT(D22:H22)=0,"ERROR","OK"))</f>
        <v>OK</v>
      </c>
      <c r="B22" s="115">
        <v>16</v>
      </c>
      <c r="C22" s="116" t="s">
        <v>677</v>
      </c>
      <c r="D22" s="64"/>
      <c r="E22" s="65"/>
      <c r="F22" s="65">
        <v>1</v>
      </c>
      <c r="G22" s="65"/>
      <c r="H22" s="65"/>
      <c r="I22" s="59">
        <v>1</v>
      </c>
      <c r="J22" s="68">
        <f t="shared" si="0"/>
        <v>3</v>
      </c>
      <c r="K22" s="68">
        <f t="shared" si="1"/>
        <v>3</v>
      </c>
      <c r="L22" s="68">
        <f t="shared" si="2"/>
        <v>4</v>
      </c>
      <c r="M22" s="115" t="s">
        <v>517</v>
      </c>
      <c r="N22" s="118" t="s">
        <v>177</v>
      </c>
      <c r="O22" s="118" t="s">
        <v>179</v>
      </c>
      <c r="P22" s="115" t="s">
        <v>180</v>
      </c>
      <c r="Q22" s="115" t="s">
        <v>178</v>
      </c>
      <c r="R22" s="115"/>
      <c r="S22" s="115"/>
      <c r="T22" s="115" t="s">
        <v>147</v>
      </c>
      <c r="U22" s="115" t="s">
        <v>148</v>
      </c>
      <c r="V22" s="115" t="s">
        <v>200</v>
      </c>
      <c r="W22" s="115"/>
      <c r="X22" s="115"/>
      <c r="Y22" s="119"/>
    </row>
    <row r="23" spans="1:25" ht="39.6" x14ac:dyDescent="0.25">
      <c r="A23" s="211" t="str">
        <f>IF(COUNT(D23:H23)&gt;1,"ERROR",IF(COUNT(D23:H23)=0,"ERROR","OK"))</f>
        <v>OK</v>
      </c>
      <c r="B23" s="115">
        <v>17</v>
      </c>
      <c r="C23" s="116" t="s">
        <v>678</v>
      </c>
      <c r="D23" s="64"/>
      <c r="E23" s="65">
        <v>1</v>
      </c>
      <c r="F23" s="65"/>
      <c r="G23" s="65"/>
      <c r="H23" s="65"/>
      <c r="I23" s="59">
        <v>1</v>
      </c>
      <c r="J23" s="68">
        <f t="shared" si="0"/>
        <v>4</v>
      </c>
      <c r="K23" s="68">
        <f t="shared" si="1"/>
        <v>4</v>
      </c>
      <c r="L23" s="68">
        <f t="shared" si="2"/>
        <v>4</v>
      </c>
      <c r="M23" s="115" t="s">
        <v>517</v>
      </c>
      <c r="N23" s="118" t="s">
        <v>8</v>
      </c>
      <c r="O23" s="118" t="s">
        <v>68</v>
      </c>
      <c r="P23" s="118" t="s">
        <v>10</v>
      </c>
      <c r="Q23" s="118" t="s">
        <v>180</v>
      </c>
      <c r="R23" s="118" t="s">
        <v>23</v>
      </c>
      <c r="S23" s="118"/>
      <c r="T23" s="115" t="s">
        <v>193</v>
      </c>
      <c r="U23" s="115" t="s">
        <v>156</v>
      </c>
      <c r="V23" s="115"/>
      <c r="W23" s="115"/>
      <c r="X23" s="115"/>
      <c r="Y23" s="119"/>
    </row>
    <row r="24" spans="1:25" ht="26.4" x14ac:dyDescent="0.25">
      <c r="A24" s="211" t="str">
        <f t="shared" ref="A24:A31" si="5">IF(COUNT(D24:H24)&gt;1,"ERROR",IF(COUNT(D24:H24)=0,"ERROR","OK"))</f>
        <v>OK</v>
      </c>
      <c r="B24" s="115">
        <v>18</v>
      </c>
      <c r="C24" s="116" t="s">
        <v>679</v>
      </c>
      <c r="D24" s="64"/>
      <c r="E24" s="65"/>
      <c r="F24" s="65"/>
      <c r="G24" s="65">
        <v>1</v>
      </c>
      <c r="H24" s="65"/>
      <c r="I24" s="59">
        <v>1</v>
      </c>
      <c r="J24" s="68">
        <f t="shared" si="0"/>
        <v>2</v>
      </c>
      <c r="K24" s="68">
        <f t="shared" si="1"/>
        <v>2</v>
      </c>
      <c r="L24" s="68">
        <f t="shared" si="2"/>
        <v>4</v>
      </c>
      <c r="M24" s="115" t="s">
        <v>517</v>
      </c>
      <c r="N24" s="118" t="s">
        <v>40</v>
      </c>
      <c r="O24" s="118" t="s">
        <v>137</v>
      </c>
      <c r="P24" s="118"/>
      <c r="Q24" s="118"/>
      <c r="R24" s="118"/>
      <c r="S24" s="118"/>
      <c r="T24" s="115" t="s">
        <v>144</v>
      </c>
      <c r="U24" s="115"/>
      <c r="V24" s="115"/>
      <c r="W24" s="115"/>
      <c r="X24" s="115"/>
      <c r="Y24" s="119"/>
    </row>
    <row r="25" spans="1:25" ht="39.6" x14ac:dyDescent="0.25">
      <c r="A25" s="211" t="str">
        <f t="shared" si="5"/>
        <v>OK</v>
      </c>
      <c r="B25" s="115">
        <v>19</v>
      </c>
      <c r="C25" s="116" t="s">
        <v>680</v>
      </c>
      <c r="D25" s="64"/>
      <c r="E25" s="65">
        <v>1</v>
      </c>
      <c r="F25" s="65"/>
      <c r="G25" s="65"/>
      <c r="H25" s="65"/>
      <c r="I25" s="59">
        <v>1</v>
      </c>
      <c r="J25" s="68">
        <f t="shared" si="0"/>
        <v>4</v>
      </c>
      <c r="K25" s="68">
        <f t="shared" si="1"/>
        <v>4</v>
      </c>
      <c r="L25" s="68">
        <f t="shared" si="2"/>
        <v>4</v>
      </c>
      <c r="M25" s="115" t="s">
        <v>517</v>
      </c>
      <c r="N25" s="118" t="s">
        <v>50</v>
      </c>
      <c r="O25" s="118" t="s">
        <v>36</v>
      </c>
      <c r="P25" s="118" t="s">
        <v>49</v>
      </c>
      <c r="Q25" s="118" t="s">
        <v>39</v>
      </c>
      <c r="R25" s="118" t="s">
        <v>199</v>
      </c>
      <c r="S25" s="118" t="s">
        <v>194</v>
      </c>
      <c r="T25" s="115" t="s">
        <v>145</v>
      </c>
      <c r="U25" s="115"/>
      <c r="V25" s="115"/>
      <c r="W25" s="115"/>
      <c r="X25" s="115"/>
      <c r="Y25" s="119"/>
    </row>
    <row r="26" spans="1:25" ht="26.4" x14ac:dyDescent="0.25">
      <c r="A26" s="211" t="str">
        <f t="shared" si="5"/>
        <v>OK</v>
      </c>
      <c r="B26" s="115">
        <v>20</v>
      </c>
      <c r="C26" s="116" t="s">
        <v>681</v>
      </c>
      <c r="D26" s="64"/>
      <c r="E26" s="65">
        <v>1</v>
      </c>
      <c r="F26" s="65"/>
      <c r="G26" s="65"/>
      <c r="H26" s="65"/>
      <c r="I26" s="59">
        <v>1</v>
      </c>
      <c r="J26" s="68">
        <f t="shared" si="0"/>
        <v>4</v>
      </c>
      <c r="K26" s="68">
        <f t="shared" si="1"/>
        <v>4</v>
      </c>
      <c r="L26" s="68">
        <f t="shared" si="2"/>
        <v>4</v>
      </c>
      <c r="M26" s="115" t="s">
        <v>517</v>
      </c>
      <c r="N26" s="118" t="s">
        <v>50</v>
      </c>
      <c r="O26" s="118" t="s">
        <v>36</v>
      </c>
      <c r="P26" s="118" t="s">
        <v>49</v>
      </c>
      <c r="Q26" s="118" t="s">
        <v>39</v>
      </c>
      <c r="R26" s="118" t="s">
        <v>199</v>
      </c>
      <c r="S26" s="118" t="s">
        <v>194</v>
      </c>
      <c r="T26" s="115" t="s">
        <v>145</v>
      </c>
      <c r="U26" s="115"/>
      <c r="V26" s="115"/>
      <c r="W26" s="115"/>
      <c r="X26" s="115"/>
      <c r="Y26" s="119"/>
    </row>
    <row r="27" spans="1:25" ht="26.4" x14ac:dyDescent="0.25">
      <c r="A27" s="211" t="str">
        <f t="shared" si="5"/>
        <v>OK</v>
      </c>
      <c r="B27" s="115">
        <v>21</v>
      </c>
      <c r="C27" s="116" t="s">
        <v>1292</v>
      </c>
      <c r="D27" s="64"/>
      <c r="E27" s="65"/>
      <c r="F27" s="65">
        <v>1</v>
      </c>
      <c r="G27" s="65"/>
      <c r="H27" s="65"/>
      <c r="I27" s="59">
        <v>1</v>
      </c>
      <c r="J27" s="68">
        <f t="shared" si="0"/>
        <v>3</v>
      </c>
      <c r="K27" s="68">
        <f t="shared" si="1"/>
        <v>3</v>
      </c>
      <c r="L27" s="68">
        <f t="shared" si="2"/>
        <v>4</v>
      </c>
      <c r="M27" s="115" t="s">
        <v>517</v>
      </c>
      <c r="N27" s="118" t="s">
        <v>50</v>
      </c>
      <c r="O27" s="118" t="s">
        <v>36</v>
      </c>
      <c r="P27" s="118" t="s">
        <v>49</v>
      </c>
      <c r="Q27" s="118" t="s">
        <v>39</v>
      </c>
      <c r="R27" s="118" t="s">
        <v>194</v>
      </c>
      <c r="S27" s="118"/>
      <c r="T27" s="115" t="s">
        <v>145</v>
      </c>
      <c r="U27" s="115"/>
      <c r="V27" s="115"/>
      <c r="W27" s="115"/>
      <c r="X27" s="115"/>
      <c r="Y27" s="119"/>
    </row>
    <row r="28" spans="1:25" ht="39.6" x14ac:dyDescent="0.25">
      <c r="A28" s="211" t="str">
        <f t="shared" si="5"/>
        <v>OK</v>
      </c>
      <c r="B28" s="115">
        <v>22</v>
      </c>
      <c r="C28" s="116" t="s">
        <v>682</v>
      </c>
      <c r="D28" s="64"/>
      <c r="E28" s="65">
        <v>1</v>
      </c>
      <c r="F28" s="65"/>
      <c r="G28" s="65"/>
      <c r="H28" s="65"/>
      <c r="I28" s="59">
        <v>1</v>
      </c>
      <c r="J28" s="68">
        <f t="shared" si="0"/>
        <v>4</v>
      </c>
      <c r="K28" s="68">
        <f t="shared" si="1"/>
        <v>4</v>
      </c>
      <c r="L28" s="68">
        <f t="shared" si="2"/>
        <v>4</v>
      </c>
      <c r="M28" s="115" t="s">
        <v>517</v>
      </c>
      <c r="N28" s="118" t="s">
        <v>40</v>
      </c>
      <c r="O28" s="118" t="s">
        <v>23</v>
      </c>
      <c r="P28" s="118" t="s">
        <v>137</v>
      </c>
      <c r="Q28" s="118" t="s">
        <v>39</v>
      </c>
      <c r="R28" s="118"/>
      <c r="S28" s="118"/>
      <c r="T28" s="115" t="s">
        <v>156</v>
      </c>
      <c r="U28" s="115" t="s">
        <v>145</v>
      </c>
      <c r="V28" s="115"/>
      <c r="W28" s="115"/>
      <c r="X28" s="115"/>
      <c r="Y28" s="119"/>
    </row>
    <row r="29" spans="1:25" ht="26.4" x14ac:dyDescent="0.25">
      <c r="A29" s="211" t="str">
        <f t="shared" si="5"/>
        <v>OK</v>
      </c>
      <c r="B29" s="115">
        <v>23</v>
      </c>
      <c r="C29" s="116" t="s">
        <v>683</v>
      </c>
      <c r="D29" s="64"/>
      <c r="E29" s="65">
        <v>1</v>
      </c>
      <c r="F29" s="65"/>
      <c r="G29" s="65"/>
      <c r="H29" s="65"/>
      <c r="I29" s="59">
        <v>2</v>
      </c>
      <c r="J29" s="68">
        <f t="shared" si="0"/>
        <v>4</v>
      </c>
      <c r="K29" s="68">
        <f t="shared" si="1"/>
        <v>8</v>
      </c>
      <c r="L29" s="68">
        <f t="shared" ref="L29:L92" si="6">IF(D29=1,0,4*I29)</f>
        <v>8</v>
      </c>
      <c r="M29" s="115" t="s">
        <v>517</v>
      </c>
      <c r="N29" s="118" t="s">
        <v>40</v>
      </c>
      <c r="O29" s="118" t="s">
        <v>23</v>
      </c>
      <c r="P29" s="118" t="s">
        <v>137</v>
      </c>
      <c r="Q29" s="118" t="s">
        <v>39</v>
      </c>
      <c r="R29" s="118" t="s">
        <v>201</v>
      </c>
      <c r="S29" s="118" t="s">
        <v>25</v>
      </c>
      <c r="T29" s="115" t="s">
        <v>156</v>
      </c>
      <c r="U29" s="115" t="s">
        <v>145</v>
      </c>
      <c r="V29" s="115"/>
      <c r="W29" s="115"/>
      <c r="X29" s="115"/>
      <c r="Y29" s="119"/>
    </row>
    <row r="30" spans="1:25" ht="39.6" x14ac:dyDescent="0.25">
      <c r="A30" s="211" t="str">
        <f t="shared" si="5"/>
        <v>OK</v>
      </c>
      <c r="B30" s="115">
        <v>24</v>
      </c>
      <c r="C30" s="116" t="s">
        <v>684</v>
      </c>
      <c r="D30" s="64"/>
      <c r="E30" s="65">
        <v>1</v>
      </c>
      <c r="F30" s="65"/>
      <c r="G30" s="65"/>
      <c r="H30" s="65"/>
      <c r="I30" s="59">
        <v>1</v>
      </c>
      <c r="J30" s="68">
        <f t="shared" si="0"/>
        <v>4</v>
      </c>
      <c r="K30" s="68">
        <f t="shared" si="1"/>
        <v>4</v>
      </c>
      <c r="L30" s="68">
        <f t="shared" si="6"/>
        <v>4</v>
      </c>
      <c r="M30" s="115" t="s">
        <v>517</v>
      </c>
      <c r="N30" s="118" t="s">
        <v>42</v>
      </c>
      <c r="O30" s="115" t="s">
        <v>39</v>
      </c>
      <c r="P30" s="115" t="s">
        <v>137</v>
      </c>
      <c r="Q30" s="115" t="s">
        <v>199</v>
      </c>
      <c r="R30" s="115"/>
      <c r="S30" s="115"/>
      <c r="T30" s="115" t="s">
        <v>141</v>
      </c>
      <c r="U30" s="115">
        <v>13</v>
      </c>
      <c r="V30" s="115"/>
      <c r="W30" s="115"/>
      <c r="X30" s="115"/>
      <c r="Y30" s="119"/>
    </row>
    <row r="31" spans="1:25" ht="52.8" x14ac:dyDescent="0.25">
      <c r="A31" s="211" t="str">
        <f t="shared" si="5"/>
        <v>OK</v>
      </c>
      <c r="B31" s="115">
        <v>25</v>
      </c>
      <c r="C31" s="116" t="s">
        <v>685</v>
      </c>
      <c r="D31" s="64"/>
      <c r="E31" s="65">
        <v>1</v>
      </c>
      <c r="F31" s="65"/>
      <c r="G31" s="65"/>
      <c r="H31" s="65"/>
      <c r="I31" s="59">
        <v>1</v>
      </c>
      <c r="J31" s="68">
        <f t="shared" si="0"/>
        <v>4</v>
      </c>
      <c r="K31" s="68">
        <f t="shared" si="1"/>
        <v>4</v>
      </c>
      <c r="L31" s="68">
        <f t="shared" si="6"/>
        <v>4</v>
      </c>
      <c r="M31" s="115" t="s">
        <v>517</v>
      </c>
      <c r="N31" s="118" t="s">
        <v>8</v>
      </c>
      <c r="O31" s="118" t="s">
        <v>67</v>
      </c>
      <c r="P31" s="115" t="s">
        <v>42</v>
      </c>
      <c r="Q31" s="115" t="s">
        <v>199</v>
      </c>
      <c r="R31" s="115" t="s">
        <v>202</v>
      </c>
      <c r="S31" s="115"/>
      <c r="T31" s="115">
        <v>14</v>
      </c>
      <c r="U31" s="115" t="s">
        <v>203</v>
      </c>
      <c r="V31" s="115" t="s">
        <v>175</v>
      </c>
      <c r="W31" s="115"/>
      <c r="X31" s="115"/>
      <c r="Y31" s="119"/>
    </row>
    <row r="32" spans="1:25" ht="26.4" x14ac:dyDescent="0.25">
      <c r="A32" s="211" t="str">
        <f>IF(COUNT(D32:H32)&gt;1,"ERROR",IF(COUNT(D32:H32)=0,"ERROR","OK"))</f>
        <v>OK</v>
      </c>
      <c r="B32" s="115">
        <v>26</v>
      </c>
      <c r="C32" s="116" t="s">
        <v>686</v>
      </c>
      <c r="D32" s="64"/>
      <c r="E32" s="65"/>
      <c r="F32" s="65"/>
      <c r="G32" s="65">
        <v>1</v>
      </c>
      <c r="H32" s="65"/>
      <c r="I32" s="59">
        <v>1</v>
      </c>
      <c r="J32" s="68">
        <f t="shared" si="0"/>
        <v>2</v>
      </c>
      <c r="K32" s="68">
        <f t="shared" si="1"/>
        <v>2</v>
      </c>
      <c r="L32" s="68">
        <f t="shared" si="6"/>
        <v>4</v>
      </c>
      <c r="M32" s="115" t="s">
        <v>517</v>
      </c>
      <c r="N32" s="118" t="s">
        <v>12</v>
      </c>
      <c r="O32" s="115" t="s">
        <v>49</v>
      </c>
      <c r="P32" s="115" t="s">
        <v>66</v>
      </c>
      <c r="Q32" s="115" t="s">
        <v>70</v>
      </c>
      <c r="R32" s="115" t="s">
        <v>82</v>
      </c>
      <c r="S32" s="115"/>
      <c r="T32" s="115">
        <v>52</v>
      </c>
      <c r="U32" s="115" t="s">
        <v>204</v>
      </c>
      <c r="V32" s="115" t="s">
        <v>198</v>
      </c>
      <c r="W32" s="115"/>
      <c r="X32" s="115"/>
      <c r="Y32" s="119"/>
    </row>
    <row r="33" spans="1:25" ht="15.6" x14ac:dyDescent="0.25">
      <c r="A33" s="301" t="s">
        <v>687</v>
      </c>
      <c r="B33" s="302"/>
      <c r="C33" s="302"/>
      <c r="D33" s="302"/>
      <c r="E33" s="302"/>
      <c r="F33" s="302"/>
      <c r="G33" s="302"/>
      <c r="H33" s="302"/>
      <c r="I33" s="302"/>
      <c r="J33" s="302"/>
      <c r="K33" s="302"/>
      <c r="L33" s="302"/>
      <c r="M33" s="302"/>
      <c r="N33" s="302"/>
      <c r="O33" s="302"/>
      <c r="P33" s="302"/>
      <c r="Q33" s="302"/>
      <c r="R33" s="302"/>
      <c r="S33" s="302"/>
      <c r="T33" s="302"/>
      <c r="U33" s="302"/>
      <c r="V33" s="302"/>
      <c r="W33" s="302"/>
      <c r="X33" s="302"/>
      <c r="Y33" s="303"/>
    </row>
    <row r="34" spans="1:25" x14ac:dyDescent="0.25">
      <c r="A34" s="211" t="str">
        <f>IF(COUNT(D34:H34)&gt;1,"ERROR",IF(COUNT(D34:H34)=0,"ERROR","OK"))</f>
        <v>OK</v>
      </c>
      <c r="B34" s="115">
        <v>27</v>
      </c>
      <c r="C34" s="116" t="s">
        <v>688</v>
      </c>
      <c r="D34" s="64"/>
      <c r="E34" s="65">
        <v>1</v>
      </c>
      <c r="F34" s="65"/>
      <c r="G34" s="65"/>
      <c r="H34" s="65"/>
      <c r="I34" s="59">
        <v>1</v>
      </c>
      <c r="J34" s="68">
        <f t="shared" si="0"/>
        <v>4</v>
      </c>
      <c r="K34" s="68">
        <f t="shared" si="1"/>
        <v>4</v>
      </c>
      <c r="L34" s="68">
        <f t="shared" si="6"/>
        <v>4</v>
      </c>
      <c r="M34" s="115" t="s">
        <v>462</v>
      </c>
      <c r="N34" s="118" t="s">
        <v>0</v>
      </c>
      <c r="O34" s="118" t="s">
        <v>1</v>
      </c>
      <c r="P34" s="115"/>
      <c r="Q34" s="115"/>
      <c r="R34" s="115"/>
      <c r="S34" s="115"/>
      <c r="T34" s="115" t="s">
        <v>193</v>
      </c>
      <c r="U34" s="115" t="s">
        <v>147</v>
      </c>
      <c r="V34" s="115"/>
      <c r="W34" s="115"/>
      <c r="X34" s="115"/>
      <c r="Y34" s="119"/>
    </row>
    <row r="35" spans="1:25" ht="39.6" x14ac:dyDescent="0.25">
      <c r="A35" s="211" t="str">
        <f t="shared" ref="A35:A54" si="7">IF(COUNT(D35:H35)&gt;1,"ERROR",IF(COUNT(D35:H35)=0,"ERROR","OK"))</f>
        <v>OK</v>
      </c>
      <c r="B35" s="115">
        <v>28</v>
      </c>
      <c r="C35" s="116" t="s">
        <v>689</v>
      </c>
      <c r="D35" s="64"/>
      <c r="E35" s="65"/>
      <c r="F35" s="65"/>
      <c r="G35" s="65"/>
      <c r="H35" s="65">
        <v>1</v>
      </c>
      <c r="I35" s="59">
        <v>2</v>
      </c>
      <c r="J35" s="68">
        <f t="shared" si="0"/>
        <v>1</v>
      </c>
      <c r="K35" s="68">
        <f t="shared" si="1"/>
        <v>2</v>
      </c>
      <c r="L35" s="68">
        <f t="shared" si="6"/>
        <v>8</v>
      </c>
      <c r="M35" s="115" t="s">
        <v>462</v>
      </c>
      <c r="N35" s="118" t="s">
        <v>4</v>
      </c>
      <c r="O35" s="115" t="s">
        <v>205</v>
      </c>
      <c r="P35" s="115"/>
      <c r="Q35" s="115"/>
      <c r="R35" s="115"/>
      <c r="S35" s="115"/>
      <c r="T35" s="115" t="s">
        <v>144</v>
      </c>
      <c r="U35" s="115"/>
      <c r="V35" s="115"/>
      <c r="W35" s="115"/>
      <c r="X35" s="115"/>
      <c r="Y35" s="119"/>
    </row>
    <row r="36" spans="1:25" ht="26.4" x14ac:dyDescent="0.25">
      <c r="A36" s="211" t="str">
        <f t="shared" si="7"/>
        <v>OK</v>
      </c>
      <c r="B36" s="115">
        <v>29</v>
      </c>
      <c r="C36" s="116" t="s">
        <v>690</v>
      </c>
      <c r="D36" s="64"/>
      <c r="E36" s="65">
        <v>1</v>
      </c>
      <c r="F36" s="65"/>
      <c r="G36" s="65"/>
      <c r="H36" s="65"/>
      <c r="I36" s="59">
        <v>2</v>
      </c>
      <c r="J36" s="68">
        <f t="shared" si="0"/>
        <v>4</v>
      </c>
      <c r="K36" s="68">
        <f t="shared" si="1"/>
        <v>8</v>
      </c>
      <c r="L36" s="68">
        <f t="shared" si="6"/>
        <v>8</v>
      </c>
      <c r="M36" s="115" t="s">
        <v>462</v>
      </c>
      <c r="N36" s="118" t="s">
        <v>2</v>
      </c>
      <c r="O36" s="115"/>
      <c r="P36" s="115"/>
      <c r="Q36" s="115"/>
      <c r="R36" s="115"/>
      <c r="S36" s="115"/>
      <c r="T36" s="115" t="s">
        <v>144</v>
      </c>
      <c r="U36" s="115" t="s">
        <v>147</v>
      </c>
      <c r="V36" s="115"/>
      <c r="W36" s="115"/>
      <c r="X36" s="115"/>
      <c r="Y36" s="119"/>
    </row>
    <row r="37" spans="1:25" ht="66" x14ac:dyDescent="0.25">
      <c r="A37" s="211" t="str">
        <f t="shared" si="7"/>
        <v>OK</v>
      </c>
      <c r="B37" s="115">
        <v>30</v>
      </c>
      <c r="C37" s="116" t="s">
        <v>691</v>
      </c>
      <c r="D37" s="64"/>
      <c r="E37" s="65"/>
      <c r="F37" s="65"/>
      <c r="G37" s="65"/>
      <c r="H37" s="65">
        <v>1</v>
      </c>
      <c r="I37" s="59">
        <v>1</v>
      </c>
      <c r="J37" s="68">
        <f t="shared" si="0"/>
        <v>1</v>
      </c>
      <c r="K37" s="68">
        <f t="shared" si="1"/>
        <v>1</v>
      </c>
      <c r="L37" s="68">
        <f t="shared" si="6"/>
        <v>4</v>
      </c>
      <c r="M37" s="115" t="s">
        <v>462</v>
      </c>
      <c r="N37" s="118" t="s">
        <v>6</v>
      </c>
      <c r="O37" s="115" t="s">
        <v>40</v>
      </c>
      <c r="P37" s="115" t="s">
        <v>39</v>
      </c>
      <c r="Q37" s="115" t="s">
        <v>109</v>
      </c>
      <c r="R37" s="115"/>
      <c r="S37" s="115"/>
      <c r="T37" s="115" t="s">
        <v>141</v>
      </c>
      <c r="U37" s="115" t="s">
        <v>144</v>
      </c>
      <c r="V37" s="115"/>
      <c r="W37" s="115"/>
      <c r="X37" s="115"/>
      <c r="Y37" s="119"/>
    </row>
    <row r="38" spans="1:25" ht="52.8" x14ac:dyDescent="0.25">
      <c r="A38" s="211" t="str">
        <f t="shared" si="7"/>
        <v>OK</v>
      </c>
      <c r="B38" s="115">
        <v>31</v>
      </c>
      <c r="C38" s="55" t="s">
        <v>692</v>
      </c>
      <c r="D38" s="64"/>
      <c r="E38" s="65">
        <v>1</v>
      </c>
      <c r="F38" s="65"/>
      <c r="G38" s="65"/>
      <c r="H38" s="65"/>
      <c r="I38" s="59">
        <v>2</v>
      </c>
      <c r="J38" s="68">
        <f t="shared" si="0"/>
        <v>4</v>
      </c>
      <c r="K38" s="68">
        <f t="shared" si="1"/>
        <v>8</v>
      </c>
      <c r="L38" s="68">
        <f t="shared" si="6"/>
        <v>8</v>
      </c>
      <c r="M38" s="115" t="s">
        <v>462</v>
      </c>
      <c r="N38" s="115" t="s">
        <v>6</v>
      </c>
      <c r="O38" s="115" t="s">
        <v>40</v>
      </c>
      <c r="P38" s="115" t="s">
        <v>39</v>
      </c>
      <c r="Q38" s="115" t="s">
        <v>109</v>
      </c>
      <c r="R38" s="115"/>
      <c r="S38" s="115"/>
      <c r="T38" s="115" t="s">
        <v>141</v>
      </c>
      <c r="U38" s="115" t="s">
        <v>144</v>
      </c>
      <c r="V38" s="115"/>
      <c r="W38" s="115"/>
      <c r="X38" s="115"/>
      <c r="Y38" s="119"/>
    </row>
    <row r="39" spans="1:25" ht="39.6" x14ac:dyDescent="0.25">
      <c r="A39" s="211" t="str">
        <f t="shared" si="7"/>
        <v>OK</v>
      </c>
      <c r="B39" s="115">
        <v>32</v>
      </c>
      <c r="C39" s="116" t="s">
        <v>693</v>
      </c>
      <c r="D39" s="64"/>
      <c r="E39" s="65"/>
      <c r="F39" s="65">
        <v>1</v>
      </c>
      <c r="G39" s="65"/>
      <c r="H39" s="65"/>
      <c r="I39" s="59">
        <v>2</v>
      </c>
      <c r="J39" s="68">
        <f t="shared" si="0"/>
        <v>3</v>
      </c>
      <c r="K39" s="68">
        <f t="shared" si="1"/>
        <v>6</v>
      </c>
      <c r="L39" s="68">
        <f t="shared" si="6"/>
        <v>8</v>
      </c>
      <c r="M39" s="115" t="s">
        <v>462</v>
      </c>
      <c r="N39" s="115" t="s">
        <v>40</v>
      </c>
      <c r="O39" s="115" t="s">
        <v>51</v>
      </c>
      <c r="P39" s="115" t="s">
        <v>6</v>
      </c>
      <c r="Q39" s="115" t="s">
        <v>109</v>
      </c>
      <c r="R39" s="115"/>
      <c r="S39" s="115"/>
      <c r="T39" s="115" t="s">
        <v>141</v>
      </c>
      <c r="U39" s="115" t="s">
        <v>144</v>
      </c>
      <c r="V39" s="115"/>
      <c r="W39" s="115"/>
      <c r="X39" s="115"/>
      <c r="Y39" s="119"/>
    </row>
    <row r="40" spans="1:25" ht="26.4" x14ac:dyDescent="0.25">
      <c r="A40" s="211" t="str">
        <f t="shared" si="7"/>
        <v>OK</v>
      </c>
      <c r="B40" s="115">
        <v>33</v>
      </c>
      <c r="C40" s="116" t="s">
        <v>694</v>
      </c>
      <c r="D40" s="64"/>
      <c r="E40" s="65"/>
      <c r="F40" s="65"/>
      <c r="G40" s="65"/>
      <c r="H40" s="65">
        <v>1</v>
      </c>
      <c r="I40" s="59">
        <v>1</v>
      </c>
      <c r="J40" s="68">
        <f t="shared" si="0"/>
        <v>1</v>
      </c>
      <c r="K40" s="68">
        <f t="shared" si="1"/>
        <v>1</v>
      </c>
      <c r="L40" s="68">
        <f t="shared" si="6"/>
        <v>4</v>
      </c>
      <c r="M40" s="115" t="s">
        <v>462</v>
      </c>
      <c r="N40" s="115" t="s">
        <v>6</v>
      </c>
      <c r="O40" s="115"/>
      <c r="P40" s="115"/>
      <c r="Q40" s="115"/>
      <c r="R40" s="115"/>
      <c r="S40" s="115"/>
      <c r="T40" s="115" t="s">
        <v>141</v>
      </c>
      <c r="U40" s="115" t="s">
        <v>144</v>
      </c>
      <c r="V40" s="115"/>
      <c r="W40" s="115"/>
      <c r="X40" s="115"/>
      <c r="Y40" s="119"/>
    </row>
    <row r="41" spans="1:25" ht="26.4" x14ac:dyDescent="0.25">
      <c r="A41" s="211" t="str">
        <f t="shared" si="7"/>
        <v>OK</v>
      </c>
      <c r="B41" s="115">
        <v>34</v>
      </c>
      <c r="C41" s="55" t="s">
        <v>695</v>
      </c>
      <c r="D41" s="64"/>
      <c r="E41" s="65"/>
      <c r="F41" s="65">
        <v>1</v>
      </c>
      <c r="G41" s="65"/>
      <c r="H41" s="65"/>
      <c r="I41" s="59">
        <v>1</v>
      </c>
      <c r="J41" s="68">
        <f t="shared" si="0"/>
        <v>3</v>
      </c>
      <c r="K41" s="68">
        <f t="shared" si="1"/>
        <v>3</v>
      </c>
      <c r="L41" s="68">
        <f t="shared" si="6"/>
        <v>4</v>
      </c>
      <c r="M41" s="115" t="s">
        <v>462</v>
      </c>
      <c r="N41" s="115" t="s">
        <v>40</v>
      </c>
      <c r="O41" s="115" t="s">
        <v>51</v>
      </c>
      <c r="P41" s="115" t="s">
        <v>109</v>
      </c>
      <c r="Q41" s="115"/>
      <c r="R41" s="115"/>
      <c r="S41" s="115"/>
      <c r="T41" s="115" t="s">
        <v>141</v>
      </c>
      <c r="U41" s="115" t="s">
        <v>144</v>
      </c>
      <c r="V41" s="115"/>
      <c r="W41" s="115"/>
      <c r="X41" s="115"/>
      <c r="Y41" s="119"/>
    </row>
    <row r="42" spans="1:25" ht="26.4" x14ac:dyDescent="0.25">
      <c r="A42" s="211" t="str">
        <f t="shared" si="7"/>
        <v>OK</v>
      </c>
      <c r="B42" s="115">
        <v>35</v>
      </c>
      <c r="C42" s="116" t="s">
        <v>696</v>
      </c>
      <c r="D42" s="64"/>
      <c r="E42" s="65"/>
      <c r="F42" s="65">
        <v>1</v>
      </c>
      <c r="G42" s="65"/>
      <c r="H42" s="65"/>
      <c r="I42" s="59">
        <v>1</v>
      </c>
      <c r="J42" s="68">
        <f t="shared" si="0"/>
        <v>3</v>
      </c>
      <c r="K42" s="68">
        <f t="shared" si="1"/>
        <v>3</v>
      </c>
      <c r="L42" s="68">
        <f t="shared" si="6"/>
        <v>4</v>
      </c>
      <c r="M42" s="115" t="s">
        <v>462</v>
      </c>
      <c r="N42" s="115" t="s">
        <v>39</v>
      </c>
      <c r="O42" s="115" t="s">
        <v>6</v>
      </c>
      <c r="P42" s="115" t="s">
        <v>40</v>
      </c>
      <c r="Q42" s="115"/>
      <c r="R42" s="115"/>
      <c r="S42" s="115"/>
      <c r="T42" s="115" t="s">
        <v>141</v>
      </c>
      <c r="U42" s="115" t="s">
        <v>144</v>
      </c>
      <c r="V42" s="115" t="s">
        <v>145</v>
      </c>
      <c r="W42" s="115"/>
      <c r="X42" s="115"/>
      <c r="Y42" s="119"/>
    </row>
    <row r="43" spans="1:25" ht="26.4" x14ac:dyDescent="0.25">
      <c r="A43" s="211" t="str">
        <f t="shared" si="7"/>
        <v>OK</v>
      </c>
      <c r="B43" s="115">
        <v>36</v>
      </c>
      <c r="C43" s="116" t="s">
        <v>697</v>
      </c>
      <c r="D43" s="64"/>
      <c r="E43" s="65">
        <v>1</v>
      </c>
      <c r="F43" s="65"/>
      <c r="G43" s="65"/>
      <c r="H43" s="65"/>
      <c r="I43" s="59">
        <v>1</v>
      </c>
      <c r="J43" s="68">
        <f t="shared" si="0"/>
        <v>4</v>
      </c>
      <c r="K43" s="68">
        <f t="shared" si="1"/>
        <v>4</v>
      </c>
      <c r="L43" s="68">
        <f t="shared" si="6"/>
        <v>4</v>
      </c>
      <c r="M43" s="115" t="s">
        <v>462</v>
      </c>
      <c r="N43" s="115" t="s">
        <v>39</v>
      </c>
      <c r="O43" s="115" t="s">
        <v>40</v>
      </c>
      <c r="P43" s="115" t="s">
        <v>109</v>
      </c>
      <c r="Q43" s="115"/>
      <c r="R43" s="115"/>
      <c r="S43" s="115"/>
      <c r="T43" s="115" t="s">
        <v>144</v>
      </c>
      <c r="U43" s="115"/>
      <c r="V43" s="115"/>
      <c r="W43" s="115"/>
      <c r="X43" s="115"/>
      <c r="Y43" s="119"/>
    </row>
    <row r="44" spans="1:25" ht="39.6" x14ac:dyDescent="0.25">
      <c r="A44" s="211" t="str">
        <f t="shared" si="7"/>
        <v>OK</v>
      </c>
      <c r="B44" s="115">
        <v>37</v>
      </c>
      <c r="C44" s="116" t="s">
        <v>698</v>
      </c>
      <c r="D44" s="64"/>
      <c r="E44" s="65">
        <v>1</v>
      </c>
      <c r="F44" s="65"/>
      <c r="G44" s="65"/>
      <c r="H44" s="65"/>
      <c r="I44" s="59">
        <v>1</v>
      </c>
      <c r="J44" s="68">
        <f t="shared" si="0"/>
        <v>4</v>
      </c>
      <c r="K44" s="68">
        <f t="shared" si="1"/>
        <v>4</v>
      </c>
      <c r="L44" s="68">
        <f t="shared" si="6"/>
        <v>4</v>
      </c>
      <c r="M44" s="115" t="s">
        <v>462</v>
      </c>
      <c r="N44" s="115" t="s">
        <v>39</v>
      </c>
      <c r="O44" s="115" t="s">
        <v>192</v>
      </c>
      <c r="P44" s="115"/>
      <c r="Q44" s="115"/>
      <c r="R44" s="115"/>
      <c r="S44" s="115"/>
      <c r="T44" s="115" t="s">
        <v>141</v>
      </c>
      <c r="U44" s="115"/>
      <c r="V44" s="115"/>
      <c r="W44" s="115"/>
      <c r="X44" s="115"/>
      <c r="Y44" s="119"/>
    </row>
    <row r="45" spans="1:25" ht="26.4" x14ac:dyDescent="0.25">
      <c r="A45" s="211" t="str">
        <f t="shared" si="7"/>
        <v>OK</v>
      </c>
      <c r="B45" s="115">
        <v>38</v>
      </c>
      <c r="C45" s="116" t="s">
        <v>699</v>
      </c>
      <c r="D45" s="64"/>
      <c r="E45" s="65">
        <v>1</v>
      </c>
      <c r="F45" s="65"/>
      <c r="G45" s="65"/>
      <c r="H45" s="65"/>
      <c r="I45" s="59">
        <v>1</v>
      </c>
      <c r="J45" s="68">
        <f t="shared" si="0"/>
        <v>4</v>
      </c>
      <c r="K45" s="68">
        <f t="shared" si="1"/>
        <v>4</v>
      </c>
      <c r="L45" s="68">
        <f t="shared" si="6"/>
        <v>4</v>
      </c>
      <c r="M45" s="115" t="s">
        <v>462</v>
      </c>
      <c r="N45" s="115" t="s">
        <v>42</v>
      </c>
      <c r="O45" s="115" t="s">
        <v>39</v>
      </c>
      <c r="P45" s="115"/>
      <c r="Q45" s="115"/>
      <c r="R45" s="115"/>
      <c r="S45" s="115"/>
      <c r="T45" s="115" t="s">
        <v>141</v>
      </c>
      <c r="U45" s="115"/>
      <c r="V45" s="115"/>
      <c r="W45" s="115"/>
      <c r="X45" s="115"/>
      <c r="Y45" s="119"/>
    </row>
    <row r="46" spans="1:25" ht="26.4" x14ac:dyDescent="0.25">
      <c r="A46" s="211" t="str">
        <f t="shared" si="7"/>
        <v>OK</v>
      </c>
      <c r="B46" s="115">
        <v>39</v>
      </c>
      <c r="C46" s="116" t="s">
        <v>700</v>
      </c>
      <c r="D46" s="64"/>
      <c r="E46" s="65">
        <v>1</v>
      </c>
      <c r="F46" s="65"/>
      <c r="G46" s="65"/>
      <c r="H46" s="65"/>
      <c r="I46" s="59">
        <v>1</v>
      </c>
      <c r="J46" s="68">
        <f t="shared" si="0"/>
        <v>4</v>
      </c>
      <c r="K46" s="68">
        <f t="shared" si="1"/>
        <v>4</v>
      </c>
      <c r="L46" s="68">
        <f t="shared" si="6"/>
        <v>4</v>
      </c>
      <c r="M46" s="115" t="s">
        <v>462</v>
      </c>
      <c r="N46" s="115" t="s">
        <v>42</v>
      </c>
      <c r="O46" s="115" t="s">
        <v>39</v>
      </c>
      <c r="P46" s="115"/>
      <c r="Q46" s="115"/>
      <c r="R46" s="115"/>
      <c r="S46" s="115"/>
      <c r="T46" s="115" t="s">
        <v>141</v>
      </c>
      <c r="U46" s="115"/>
      <c r="V46" s="115"/>
      <c r="W46" s="115"/>
      <c r="X46" s="115"/>
      <c r="Y46" s="119"/>
    </row>
    <row r="47" spans="1:25" ht="39.6" x14ac:dyDescent="0.25">
      <c r="A47" s="211" t="str">
        <f t="shared" si="7"/>
        <v>OK</v>
      </c>
      <c r="B47" s="115">
        <v>40</v>
      </c>
      <c r="C47" s="116" t="s">
        <v>701</v>
      </c>
      <c r="D47" s="64"/>
      <c r="E47" s="65">
        <v>1</v>
      </c>
      <c r="F47" s="65"/>
      <c r="G47" s="65"/>
      <c r="H47" s="65"/>
      <c r="I47" s="59">
        <v>1</v>
      </c>
      <c r="J47" s="68">
        <f t="shared" si="0"/>
        <v>4</v>
      </c>
      <c r="K47" s="68">
        <f t="shared" si="1"/>
        <v>4</v>
      </c>
      <c r="L47" s="68">
        <f t="shared" si="6"/>
        <v>4</v>
      </c>
      <c r="M47" s="115" t="s">
        <v>462</v>
      </c>
      <c r="N47" s="115" t="s">
        <v>109</v>
      </c>
      <c r="O47" s="115"/>
      <c r="P47" s="115"/>
      <c r="Q47" s="115"/>
      <c r="R47" s="115"/>
      <c r="S47" s="115"/>
      <c r="T47" s="115" t="s">
        <v>141</v>
      </c>
      <c r="U47" s="115"/>
      <c r="V47" s="115"/>
      <c r="W47" s="115"/>
      <c r="X47" s="115"/>
      <c r="Y47" s="119"/>
    </row>
    <row r="48" spans="1:25" ht="26.4" x14ac:dyDescent="0.25">
      <c r="A48" s="211" t="str">
        <f t="shared" si="7"/>
        <v>OK</v>
      </c>
      <c r="B48" s="115">
        <v>41</v>
      </c>
      <c r="C48" s="116" t="s">
        <v>702</v>
      </c>
      <c r="D48" s="64"/>
      <c r="E48" s="65">
        <v>1</v>
      </c>
      <c r="F48" s="65"/>
      <c r="G48" s="65"/>
      <c r="H48" s="65"/>
      <c r="I48" s="59">
        <v>1</v>
      </c>
      <c r="J48" s="68">
        <f t="shared" si="0"/>
        <v>4</v>
      </c>
      <c r="K48" s="68">
        <f t="shared" si="1"/>
        <v>4</v>
      </c>
      <c r="L48" s="68">
        <f t="shared" si="6"/>
        <v>4</v>
      </c>
      <c r="M48" s="115" t="s">
        <v>462</v>
      </c>
      <c r="N48" s="115" t="s">
        <v>7</v>
      </c>
      <c r="O48" s="115" t="s">
        <v>68</v>
      </c>
      <c r="P48" s="115" t="s">
        <v>38</v>
      </c>
      <c r="Q48" s="115"/>
      <c r="R48" s="115"/>
      <c r="S48" s="115"/>
      <c r="T48" s="115" t="s">
        <v>206</v>
      </c>
      <c r="U48" s="115" t="s">
        <v>144</v>
      </c>
      <c r="V48" s="115" t="s">
        <v>145</v>
      </c>
      <c r="W48" s="115" t="s">
        <v>187</v>
      </c>
      <c r="X48" s="115"/>
      <c r="Y48" s="119"/>
    </row>
    <row r="49" spans="1:25" ht="26.4" x14ac:dyDescent="0.25">
      <c r="A49" s="211" t="str">
        <f t="shared" si="7"/>
        <v>OK</v>
      </c>
      <c r="B49" s="115">
        <v>42</v>
      </c>
      <c r="C49" s="116" t="s">
        <v>703</v>
      </c>
      <c r="D49" s="64"/>
      <c r="E49" s="65">
        <v>1</v>
      </c>
      <c r="F49" s="65"/>
      <c r="G49" s="65"/>
      <c r="H49" s="65"/>
      <c r="I49" s="59">
        <v>1</v>
      </c>
      <c r="J49" s="68">
        <f t="shared" si="0"/>
        <v>4</v>
      </c>
      <c r="K49" s="68">
        <f t="shared" si="1"/>
        <v>4</v>
      </c>
      <c r="L49" s="68">
        <f t="shared" si="6"/>
        <v>4</v>
      </c>
      <c r="M49" s="115" t="s">
        <v>462</v>
      </c>
      <c r="N49" s="115" t="s">
        <v>36</v>
      </c>
      <c r="O49" s="115" t="s">
        <v>38</v>
      </c>
      <c r="P49" s="115" t="s">
        <v>40</v>
      </c>
      <c r="Q49" s="115" t="s">
        <v>207</v>
      </c>
      <c r="R49" s="115"/>
      <c r="S49" s="115"/>
      <c r="T49" s="115" t="s">
        <v>144</v>
      </c>
      <c r="U49" s="115" t="s">
        <v>145</v>
      </c>
      <c r="V49" s="115">
        <v>19</v>
      </c>
      <c r="W49" s="115"/>
      <c r="X49" s="115"/>
      <c r="Y49" s="119"/>
    </row>
    <row r="50" spans="1:25" ht="52.8" x14ac:dyDescent="0.25">
      <c r="A50" s="211" t="str">
        <f t="shared" si="7"/>
        <v>OK</v>
      </c>
      <c r="B50" s="115">
        <v>43</v>
      </c>
      <c r="C50" s="116" t="s">
        <v>704</v>
      </c>
      <c r="D50" s="64"/>
      <c r="E50" s="65"/>
      <c r="F50" s="65"/>
      <c r="G50" s="65">
        <v>1</v>
      </c>
      <c r="H50" s="65"/>
      <c r="I50" s="59">
        <v>1</v>
      </c>
      <c r="J50" s="68">
        <f t="shared" si="0"/>
        <v>2</v>
      </c>
      <c r="K50" s="68">
        <f t="shared" si="1"/>
        <v>2</v>
      </c>
      <c r="L50" s="68">
        <f t="shared" si="6"/>
        <v>4</v>
      </c>
      <c r="M50" s="115" t="s">
        <v>462</v>
      </c>
      <c r="N50" s="115" t="s">
        <v>36</v>
      </c>
      <c r="O50" s="115" t="s">
        <v>50</v>
      </c>
      <c r="P50" s="115" t="s">
        <v>179</v>
      </c>
      <c r="Q50" s="115" t="s">
        <v>180</v>
      </c>
      <c r="R50" s="115"/>
      <c r="S50" s="115"/>
      <c r="T50" s="115" t="s">
        <v>208</v>
      </c>
      <c r="U50" s="115" t="s">
        <v>209</v>
      </c>
      <c r="V50" s="115"/>
      <c r="W50" s="115"/>
      <c r="X50" s="115"/>
      <c r="Y50" s="119"/>
    </row>
    <row r="51" spans="1:25" ht="26.4" x14ac:dyDescent="0.25">
      <c r="A51" s="211" t="str">
        <f t="shared" si="7"/>
        <v>OK</v>
      </c>
      <c r="B51" s="115">
        <v>44</v>
      </c>
      <c r="C51" s="116" t="s">
        <v>705</v>
      </c>
      <c r="D51" s="64"/>
      <c r="E51" s="65"/>
      <c r="F51" s="65"/>
      <c r="G51" s="65">
        <v>1</v>
      </c>
      <c r="H51" s="65"/>
      <c r="I51" s="59">
        <v>1</v>
      </c>
      <c r="J51" s="68">
        <f t="shared" si="0"/>
        <v>2</v>
      </c>
      <c r="K51" s="68">
        <f t="shared" si="1"/>
        <v>2</v>
      </c>
      <c r="L51" s="68">
        <f t="shared" si="6"/>
        <v>4</v>
      </c>
      <c r="M51" s="115" t="s">
        <v>462</v>
      </c>
      <c r="N51" s="115" t="s">
        <v>36</v>
      </c>
      <c r="O51" s="115" t="s">
        <v>39</v>
      </c>
      <c r="P51" s="115" t="s">
        <v>10</v>
      </c>
      <c r="Q51" s="115" t="s">
        <v>149</v>
      </c>
      <c r="R51" s="115"/>
      <c r="S51" s="115"/>
      <c r="T51" s="115">
        <v>2</v>
      </c>
      <c r="U51" s="115" t="s">
        <v>145</v>
      </c>
      <c r="V51" s="115"/>
      <c r="W51" s="115"/>
      <c r="X51" s="115"/>
      <c r="Y51" s="119"/>
    </row>
    <row r="52" spans="1:25" ht="39.6" x14ac:dyDescent="0.25">
      <c r="A52" s="211" t="str">
        <f t="shared" si="7"/>
        <v>OK</v>
      </c>
      <c r="B52" s="115">
        <v>45</v>
      </c>
      <c r="C52" s="116" t="s">
        <v>706</v>
      </c>
      <c r="D52" s="64"/>
      <c r="E52" s="65"/>
      <c r="F52" s="65">
        <v>1</v>
      </c>
      <c r="G52" s="65"/>
      <c r="H52" s="65"/>
      <c r="I52" s="59">
        <v>1</v>
      </c>
      <c r="J52" s="68">
        <f t="shared" si="0"/>
        <v>3</v>
      </c>
      <c r="K52" s="68">
        <f t="shared" si="1"/>
        <v>3</v>
      </c>
      <c r="L52" s="68">
        <f t="shared" si="6"/>
        <v>4</v>
      </c>
      <c r="M52" s="115" t="s">
        <v>462</v>
      </c>
      <c r="N52" s="115" t="s">
        <v>50</v>
      </c>
      <c r="O52" s="115" t="s">
        <v>66</v>
      </c>
      <c r="P52" s="115" t="s">
        <v>149</v>
      </c>
      <c r="Q52" s="115"/>
      <c r="R52" s="115"/>
      <c r="S52" s="115"/>
      <c r="T52" s="115">
        <v>2</v>
      </c>
      <c r="U52" s="115" t="s">
        <v>145</v>
      </c>
      <c r="V52" s="115">
        <v>46</v>
      </c>
      <c r="W52" s="115"/>
      <c r="X52" s="115"/>
      <c r="Y52" s="119"/>
    </row>
    <row r="53" spans="1:25" ht="39.6" x14ac:dyDescent="0.25">
      <c r="A53" s="211" t="str">
        <f t="shared" si="7"/>
        <v>OK</v>
      </c>
      <c r="B53" s="115">
        <v>46</v>
      </c>
      <c r="C53" s="116" t="s">
        <v>707</v>
      </c>
      <c r="D53" s="64"/>
      <c r="E53" s="65"/>
      <c r="F53" s="65">
        <v>1</v>
      </c>
      <c r="G53" s="65"/>
      <c r="H53" s="65"/>
      <c r="I53" s="59">
        <v>1</v>
      </c>
      <c r="J53" s="68">
        <f t="shared" si="0"/>
        <v>3</v>
      </c>
      <c r="K53" s="68">
        <f t="shared" si="1"/>
        <v>3</v>
      </c>
      <c r="L53" s="68">
        <f t="shared" si="6"/>
        <v>4</v>
      </c>
      <c r="M53" s="115" t="s">
        <v>462</v>
      </c>
      <c r="N53" s="115" t="s">
        <v>36</v>
      </c>
      <c r="O53" s="115" t="s">
        <v>66</v>
      </c>
      <c r="P53" s="115" t="s">
        <v>149</v>
      </c>
      <c r="Q53" s="115"/>
      <c r="R53" s="115"/>
      <c r="S53" s="115"/>
      <c r="T53" s="115">
        <v>2</v>
      </c>
      <c r="U53" s="115" t="s">
        <v>145</v>
      </c>
      <c r="V53" s="115">
        <v>46</v>
      </c>
      <c r="W53" s="115"/>
      <c r="X53" s="115"/>
      <c r="Y53" s="119"/>
    </row>
    <row r="54" spans="1:25" s="2" customFormat="1" ht="39.6" x14ac:dyDescent="0.25">
      <c r="A54" s="211" t="str">
        <f t="shared" si="7"/>
        <v>OK</v>
      </c>
      <c r="B54" s="115">
        <v>47</v>
      </c>
      <c r="C54" s="116" t="s">
        <v>708</v>
      </c>
      <c r="D54" s="64"/>
      <c r="E54" s="65">
        <v>1</v>
      </c>
      <c r="F54" s="65"/>
      <c r="G54" s="65"/>
      <c r="H54" s="65"/>
      <c r="I54" s="59">
        <v>1</v>
      </c>
      <c r="J54" s="68">
        <f t="shared" si="0"/>
        <v>4</v>
      </c>
      <c r="K54" s="68">
        <f t="shared" si="1"/>
        <v>4</v>
      </c>
      <c r="L54" s="68">
        <f t="shared" si="6"/>
        <v>4</v>
      </c>
      <c r="M54" s="115" t="s">
        <v>462</v>
      </c>
      <c r="N54" s="118" t="s">
        <v>36</v>
      </c>
      <c r="O54" s="118" t="s">
        <v>50</v>
      </c>
      <c r="P54" s="115" t="s">
        <v>199</v>
      </c>
      <c r="Q54" s="115" t="s">
        <v>180</v>
      </c>
      <c r="R54" s="115"/>
      <c r="S54" s="115"/>
      <c r="T54" s="115" t="s">
        <v>193</v>
      </c>
      <c r="U54" s="115" t="s">
        <v>210</v>
      </c>
      <c r="V54" s="115" t="s">
        <v>211</v>
      </c>
      <c r="W54" s="115"/>
      <c r="X54" s="115"/>
      <c r="Y54" s="119"/>
    </row>
    <row r="55" spans="1:25" s="2" customFormat="1" ht="15.6" x14ac:dyDescent="0.25">
      <c r="A55" s="301" t="s">
        <v>709</v>
      </c>
      <c r="B55" s="302"/>
      <c r="C55" s="302"/>
      <c r="D55" s="302"/>
      <c r="E55" s="302"/>
      <c r="F55" s="302"/>
      <c r="G55" s="302"/>
      <c r="H55" s="302"/>
      <c r="I55" s="302"/>
      <c r="J55" s="302"/>
      <c r="K55" s="302"/>
      <c r="L55" s="302"/>
      <c r="M55" s="302"/>
      <c r="N55" s="302"/>
      <c r="O55" s="302"/>
      <c r="P55" s="302"/>
      <c r="Q55" s="302"/>
      <c r="R55" s="302"/>
      <c r="S55" s="302"/>
      <c r="T55" s="302"/>
      <c r="U55" s="302"/>
      <c r="V55" s="302"/>
      <c r="W55" s="302"/>
      <c r="X55" s="302"/>
      <c r="Y55" s="303"/>
    </row>
    <row r="56" spans="1:25" s="2" customFormat="1" ht="26.4" x14ac:dyDescent="0.25">
      <c r="A56" s="211" t="str">
        <f t="shared" ref="A56:A61" si="8">IF(COUNT(D56:H56)&gt;1,"ERROR",IF(COUNT(D56:H56)=0,"ERROR","OK"))</f>
        <v>OK</v>
      </c>
      <c r="B56" s="115">
        <v>48</v>
      </c>
      <c r="C56" s="116" t="s">
        <v>710</v>
      </c>
      <c r="D56" s="64"/>
      <c r="E56" s="65"/>
      <c r="F56" s="65">
        <v>1</v>
      </c>
      <c r="G56" s="65"/>
      <c r="H56" s="65"/>
      <c r="I56" s="59">
        <v>1</v>
      </c>
      <c r="J56" s="68">
        <f t="shared" si="0"/>
        <v>3</v>
      </c>
      <c r="K56" s="68">
        <f t="shared" si="1"/>
        <v>3</v>
      </c>
      <c r="L56" s="68">
        <f t="shared" si="6"/>
        <v>4</v>
      </c>
      <c r="M56" s="115" t="s">
        <v>5</v>
      </c>
      <c r="N56" s="118" t="s">
        <v>25</v>
      </c>
      <c r="O56" s="118" t="s">
        <v>212</v>
      </c>
      <c r="P56" s="115" t="s">
        <v>213</v>
      </c>
      <c r="Q56" s="115" t="s">
        <v>214</v>
      </c>
      <c r="R56" s="115" t="s">
        <v>215</v>
      </c>
      <c r="S56" s="115" t="s">
        <v>190</v>
      </c>
      <c r="T56" s="115" t="s">
        <v>156</v>
      </c>
      <c r="U56" s="115" t="s">
        <v>216</v>
      </c>
      <c r="V56" s="115"/>
      <c r="W56" s="115"/>
      <c r="X56" s="115"/>
      <c r="Y56" s="119"/>
    </row>
    <row r="57" spans="1:25" ht="52.8" x14ac:dyDescent="0.25">
      <c r="A57" s="211" t="str">
        <f t="shared" si="8"/>
        <v>OK</v>
      </c>
      <c r="B57" s="115">
        <v>49</v>
      </c>
      <c r="C57" s="116" t="s">
        <v>711</v>
      </c>
      <c r="D57" s="64"/>
      <c r="E57" s="65"/>
      <c r="F57" s="65"/>
      <c r="G57" s="65">
        <v>1</v>
      </c>
      <c r="H57" s="65"/>
      <c r="I57" s="59">
        <v>1</v>
      </c>
      <c r="J57" s="68">
        <f t="shared" si="0"/>
        <v>2</v>
      </c>
      <c r="K57" s="68">
        <f t="shared" si="1"/>
        <v>2</v>
      </c>
      <c r="L57" s="68">
        <f t="shared" si="6"/>
        <v>4</v>
      </c>
      <c r="M57" s="115" t="s">
        <v>5</v>
      </c>
      <c r="N57" s="118" t="s">
        <v>22</v>
      </c>
      <c r="O57" s="115" t="s">
        <v>190</v>
      </c>
      <c r="P57" s="115"/>
      <c r="Q57" s="115"/>
      <c r="R57" s="115"/>
      <c r="S57" s="115"/>
      <c r="T57" s="115" t="s">
        <v>156</v>
      </c>
      <c r="U57" s="115" t="s">
        <v>193</v>
      </c>
      <c r="V57" s="115" t="s">
        <v>216</v>
      </c>
      <c r="W57" s="115"/>
      <c r="X57" s="115"/>
      <c r="Y57" s="119"/>
    </row>
    <row r="58" spans="1:25" ht="26.4" x14ac:dyDescent="0.25">
      <c r="A58" s="211" t="str">
        <f t="shared" si="8"/>
        <v>OK</v>
      </c>
      <c r="B58" s="115">
        <v>50</v>
      </c>
      <c r="C58" s="116" t="s">
        <v>712</v>
      </c>
      <c r="D58" s="64"/>
      <c r="E58" s="65">
        <v>1</v>
      </c>
      <c r="F58" s="65"/>
      <c r="G58" s="65"/>
      <c r="H58" s="65"/>
      <c r="I58" s="59">
        <v>1</v>
      </c>
      <c r="J58" s="68">
        <f t="shared" si="0"/>
        <v>4</v>
      </c>
      <c r="K58" s="68">
        <f t="shared" si="1"/>
        <v>4</v>
      </c>
      <c r="L58" s="68">
        <f t="shared" si="6"/>
        <v>4</v>
      </c>
      <c r="M58" s="115" t="s">
        <v>5</v>
      </c>
      <c r="N58" s="118" t="s">
        <v>23</v>
      </c>
      <c r="O58" s="118" t="s">
        <v>22</v>
      </c>
      <c r="P58" s="115"/>
      <c r="Q58" s="115"/>
      <c r="R58" s="115"/>
      <c r="S58" s="115"/>
      <c r="T58" s="115" t="s">
        <v>216</v>
      </c>
      <c r="U58" s="115" t="s">
        <v>193</v>
      </c>
      <c r="V58" s="115" t="s">
        <v>146</v>
      </c>
      <c r="W58" s="115" t="s">
        <v>156</v>
      </c>
      <c r="X58" s="115"/>
      <c r="Y58" s="119"/>
    </row>
    <row r="59" spans="1:25" ht="26.4" x14ac:dyDescent="0.25">
      <c r="A59" s="211" t="str">
        <f t="shared" si="8"/>
        <v>OK</v>
      </c>
      <c r="B59" s="115">
        <v>51</v>
      </c>
      <c r="C59" s="116" t="s">
        <v>713</v>
      </c>
      <c r="D59" s="64"/>
      <c r="E59" s="65">
        <v>1</v>
      </c>
      <c r="F59" s="65"/>
      <c r="G59" s="65"/>
      <c r="H59" s="65"/>
      <c r="I59" s="59">
        <v>1</v>
      </c>
      <c r="J59" s="68">
        <f t="shared" si="0"/>
        <v>4</v>
      </c>
      <c r="K59" s="68">
        <f t="shared" si="1"/>
        <v>4</v>
      </c>
      <c r="L59" s="68">
        <f t="shared" si="6"/>
        <v>4</v>
      </c>
      <c r="M59" s="115" t="s">
        <v>5</v>
      </c>
      <c r="N59" s="118" t="s">
        <v>8</v>
      </c>
      <c r="O59" s="118" t="s">
        <v>23</v>
      </c>
      <c r="P59" s="115" t="s">
        <v>217</v>
      </c>
      <c r="Q59" s="115" t="s">
        <v>218</v>
      </c>
      <c r="R59" s="115" t="s">
        <v>215</v>
      </c>
      <c r="S59" s="115" t="s">
        <v>68</v>
      </c>
      <c r="T59" s="115" t="s">
        <v>156</v>
      </c>
      <c r="U59" s="115" t="s">
        <v>147</v>
      </c>
      <c r="V59" s="115"/>
      <c r="W59" s="115"/>
      <c r="X59" s="115"/>
      <c r="Y59" s="119"/>
    </row>
    <row r="60" spans="1:25" ht="39.6" x14ac:dyDescent="0.25">
      <c r="A60" s="211" t="str">
        <f t="shared" si="8"/>
        <v>OK</v>
      </c>
      <c r="B60" s="115">
        <v>52</v>
      </c>
      <c r="C60" s="116" t="s">
        <v>714</v>
      </c>
      <c r="D60" s="64"/>
      <c r="E60" s="65">
        <v>1</v>
      </c>
      <c r="F60" s="65"/>
      <c r="G60" s="65"/>
      <c r="H60" s="65"/>
      <c r="I60" s="59">
        <v>1</v>
      </c>
      <c r="J60" s="68">
        <f t="shared" si="0"/>
        <v>4</v>
      </c>
      <c r="K60" s="68">
        <f t="shared" si="1"/>
        <v>4</v>
      </c>
      <c r="L60" s="68">
        <f t="shared" si="6"/>
        <v>4</v>
      </c>
      <c r="M60" s="115" t="s">
        <v>5</v>
      </c>
      <c r="N60" s="118" t="s">
        <v>40</v>
      </c>
      <c r="O60" s="118" t="s">
        <v>23</v>
      </c>
      <c r="P60" s="115" t="s">
        <v>137</v>
      </c>
      <c r="Q60" s="115" t="s">
        <v>39</v>
      </c>
      <c r="R60" s="115"/>
      <c r="S60" s="115"/>
      <c r="T60" s="115" t="s">
        <v>156</v>
      </c>
      <c r="U60" s="115" t="s">
        <v>145</v>
      </c>
      <c r="V60" s="115"/>
      <c r="W60" s="115"/>
      <c r="X60" s="115"/>
      <c r="Y60" s="119"/>
    </row>
    <row r="61" spans="1:25" ht="39.6" x14ac:dyDescent="0.25">
      <c r="A61" s="211" t="str">
        <f t="shared" si="8"/>
        <v>OK</v>
      </c>
      <c r="B61" s="115">
        <v>53</v>
      </c>
      <c r="C61" s="116" t="s">
        <v>715</v>
      </c>
      <c r="D61" s="64"/>
      <c r="E61" s="65">
        <v>1</v>
      </c>
      <c r="F61" s="65"/>
      <c r="G61" s="65"/>
      <c r="H61" s="65"/>
      <c r="I61" s="59">
        <v>1</v>
      </c>
      <c r="J61" s="68">
        <f t="shared" si="0"/>
        <v>4</v>
      </c>
      <c r="K61" s="68">
        <f t="shared" si="1"/>
        <v>4</v>
      </c>
      <c r="L61" s="68">
        <f t="shared" si="6"/>
        <v>4</v>
      </c>
      <c r="M61" s="115" t="s">
        <v>5</v>
      </c>
      <c r="N61" s="118" t="s">
        <v>40</v>
      </c>
      <c r="O61" s="118" t="s">
        <v>25</v>
      </c>
      <c r="P61" s="115" t="s">
        <v>190</v>
      </c>
      <c r="Q61" s="115" t="s">
        <v>201</v>
      </c>
      <c r="R61" s="115"/>
      <c r="S61" s="115"/>
      <c r="T61" s="115" t="s">
        <v>156</v>
      </c>
      <c r="U61" s="115" t="s">
        <v>145</v>
      </c>
      <c r="V61" s="115"/>
      <c r="W61" s="115"/>
      <c r="X61" s="115"/>
      <c r="Y61" s="119"/>
    </row>
    <row r="62" spans="1:25" ht="15.6" x14ac:dyDescent="0.25">
      <c r="A62" s="301" t="s">
        <v>716</v>
      </c>
      <c r="B62" s="302"/>
      <c r="C62" s="302"/>
      <c r="D62" s="302"/>
      <c r="E62" s="302"/>
      <c r="F62" s="302"/>
      <c r="G62" s="302"/>
      <c r="H62" s="302"/>
      <c r="I62" s="302"/>
      <c r="J62" s="302"/>
      <c r="K62" s="302"/>
      <c r="L62" s="302"/>
      <c r="M62" s="302"/>
      <c r="N62" s="302"/>
      <c r="O62" s="302"/>
      <c r="P62" s="302"/>
      <c r="Q62" s="302"/>
      <c r="R62" s="302"/>
      <c r="S62" s="302"/>
      <c r="T62" s="302"/>
      <c r="U62" s="302"/>
      <c r="V62" s="302"/>
      <c r="W62" s="302"/>
      <c r="X62" s="302"/>
      <c r="Y62" s="303"/>
    </row>
    <row r="63" spans="1:25" ht="79.2" x14ac:dyDescent="0.25">
      <c r="A63" s="211" t="str">
        <f t="shared" ref="A63:A92" si="9">IF(COUNT(D63:H63)&gt;1,"ERROR",IF(COUNT(D63:H63)=0,"ERROR","OK"))</f>
        <v>OK</v>
      </c>
      <c r="B63" s="115">
        <v>54</v>
      </c>
      <c r="C63" s="116" t="s">
        <v>717</v>
      </c>
      <c r="D63" s="64"/>
      <c r="E63" s="65">
        <v>1</v>
      </c>
      <c r="F63" s="65"/>
      <c r="G63" s="65"/>
      <c r="H63" s="65"/>
      <c r="I63" s="59">
        <v>1</v>
      </c>
      <c r="J63" s="68">
        <f t="shared" si="0"/>
        <v>4</v>
      </c>
      <c r="K63" s="68">
        <f t="shared" si="1"/>
        <v>4</v>
      </c>
      <c r="L63" s="68">
        <f t="shared" si="6"/>
        <v>4</v>
      </c>
      <c r="M63" s="115" t="s">
        <v>465</v>
      </c>
      <c r="N63" s="115" t="s">
        <v>0</v>
      </c>
      <c r="O63" s="115" t="s">
        <v>1</v>
      </c>
      <c r="P63" s="115"/>
      <c r="Q63" s="115"/>
      <c r="R63" s="115"/>
      <c r="S63" s="115"/>
      <c r="T63" s="115" t="s">
        <v>141</v>
      </c>
      <c r="U63" s="115" t="s">
        <v>206</v>
      </c>
      <c r="V63" s="115"/>
      <c r="W63" s="115"/>
      <c r="X63" s="115"/>
      <c r="Y63" s="119"/>
    </row>
    <row r="64" spans="1:25" ht="39.6" x14ac:dyDescent="0.25">
      <c r="A64" s="211" t="str">
        <f t="shared" si="9"/>
        <v>OK</v>
      </c>
      <c r="B64" s="115">
        <v>55</v>
      </c>
      <c r="C64" s="116" t="s">
        <v>718</v>
      </c>
      <c r="D64" s="64"/>
      <c r="E64" s="65">
        <v>1</v>
      </c>
      <c r="F64" s="65"/>
      <c r="G64" s="65"/>
      <c r="H64" s="65"/>
      <c r="I64" s="59">
        <v>1</v>
      </c>
      <c r="J64" s="68">
        <f t="shared" si="0"/>
        <v>4</v>
      </c>
      <c r="K64" s="68">
        <f t="shared" si="1"/>
        <v>4</v>
      </c>
      <c r="L64" s="68">
        <f t="shared" si="6"/>
        <v>4</v>
      </c>
      <c r="M64" s="115" t="s">
        <v>465</v>
      </c>
      <c r="N64" s="115" t="s">
        <v>1</v>
      </c>
      <c r="O64" s="115"/>
      <c r="P64" s="115"/>
      <c r="Q64" s="115"/>
      <c r="R64" s="115"/>
      <c r="S64" s="115"/>
      <c r="T64" s="115" t="s">
        <v>216</v>
      </c>
      <c r="U64" s="115"/>
      <c r="V64" s="115"/>
      <c r="W64" s="115"/>
      <c r="X64" s="115"/>
      <c r="Y64" s="119"/>
    </row>
    <row r="65" spans="1:25" ht="26.4" x14ac:dyDescent="0.25">
      <c r="A65" s="211" t="str">
        <f t="shared" si="9"/>
        <v>OK</v>
      </c>
      <c r="B65" s="115">
        <v>56</v>
      </c>
      <c r="C65" s="116" t="s">
        <v>719</v>
      </c>
      <c r="D65" s="64"/>
      <c r="E65" s="65"/>
      <c r="F65" s="65"/>
      <c r="G65" s="65">
        <v>1</v>
      </c>
      <c r="H65" s="65"/>
      <c r="I65" s="59">
        <v>1</v>
      </c>
      <c r="J65" s="68">
        <f t="shared" si="0"/>
        <v>2</v>
      </c>
      <c r="K65" s="68">
        <f t="shared" si="1"/>
        <v>2</v>
      </c>
      <c r="L65" s="68">
        <f t="shared" si="6"/>
        <v>4</v>
      </c>
      <c r="M65" s="115" t="s">
        <v>465</v>
      </c>
      <c r="N65" s="115" t="s">
        <v>2</v>
      </c>
      <c r="O65" s="115"/>
      <c r="P65" s="115"/>
      <c r="Q65" s="115"/>
      <c r="R65" s="115"/>
      <c r="S65" s="115"/>
      <c r="T65" s="115" t="s">
        <v>147</v>
      </c>
      <c r="U65" s="115"/>
      <c r="V65" s="115"/>
      <c r="W65" s="115"/>
      <c r="X65" s="115"/>
      <c r="Y65" s="119"/>
    </row>
    <row r="66" spans="1:25" ht="39.6" x14ac:dyDescent="0.25">
      <c r="A66" s="211" t="str">
        <f t="shared" si="9"/>
        <v>OK</v>
      </c>
      <c r="B66" s="115">
        <v>57</v>
      </c>
      <c r="C66" s="116" t="s">
        <v>720</v>
      </c>
      <c r="D66" s="64"/>
      <c r="E66" s="65"/>
      <c r="F66" s="65"/>
      <c r="G66" s="65"/>
      <c r="H66" s="65">
        <v>1</v>
      </c>
      <c r="I66" s="59">
        <v>2</v>
      </c>
      <c r="J66" s="68">
        <f t="shared" si="0"/>
        <v>1</v>
      </c>
      <c r="K66" s="68">
        <f t="shared" si="1"/>
        <v>2</v>
      </c>
      <c r="L66" s="68">
        <f t="shared" si="6"/>
        <v>8</v>
      </c>
      <c r="M66" s="115" t="s">
        <v>465</v>
      </c>
      <c r="N66" s="115" t="s">
        <v>3</v>
      </c>
      <c r="O66" s="115"/>
      <c r="P66" s="115"/>
      <c r="Q66" s="115"/>
      <c r="R66" s="115"/>
      <c r="S66" s="115"/>
      <c r="T66" s="115"/>
      <c r="U66" s="115"/>
      <c r="V66" s="115"/>
      <c r="W66" s="115"/>
      <c r="X66" s="115"/>
      <c r="Y66" s="119"/>
    </row>
    <row r="67" spans="1:25" ht="39.6" x14ac:dyDescent="0.25">
      <c r="A67" s="211" t="str">
        <f t="shared" si="9"/>
        <v>OK</v>
      </c>
      <c r="B67" s="115">
        <v>58</v>
      </c>
      <c r="C67" s="116" t="s">
        <v>721</v>
      </c>
      <c r="D67" s="64"/>
      <c r="E67" s="65"/>
      <c r="F67" s="65"/>
      <c r="G67" s="65"/>
      <c r="H67" s="65">
        <v>1</v>
      </c>
      <c r="I67" s="59">
        <v>2</v>
      </c>
      <c r="J67" s="68">
        <f t="shared" si="0"/>
        <v>1</v>
      </c>
      <c r="K67" s="68">
        <f t="shared" si="1"/>
        <v>2</v>
      </c>
      <c r="L67" s="68">
        <f t="shared" si="6"/>
        <v>8</v>
      </c>
      <c r="M67" s="115" t="s">
        <v>465</v>
      </c>
      <c r="N67" s="115" t="s">
        <v>3</v>
      </c>
      <c r="O67" s="115" t="s">
        <v>0</v>
      </c>
      <c r="P67" s="115" t="s">
        <v>1</v>
      </c>
      <c r="Q67" s="115"/>
      <c r="R67" s="115"/>
      <c r="S67" s="115"/>
      <c r="T67" s="115" t="s">
        <v>216</v>
      </c>
      <c r="U67" s="115"/>
      <c r="V67" s="115"/>
      <c r="W67" s="115"/>
      <c r="X67" s="115"/>
      <c r="Y67" s="119"/>
    </row>
    <row r="68" spans="1:25" ht="39.6" x14ac:dyDescent="0.25">
      <c r="A68" s="211" t="str">
        <f t="shared" si="9"/>
        <v>OK</v>
      </c>
      <c r="B68" s="115">
        <v>59</v>
      </c>
      <c r="C68" s="116" t="s">
        <v>722</v>
      </c>
      <c r="D68" s="64"/>
      <c r="E68" s="65"/>
      <c r="F68" s="65">
        <v>1</v>
      </c>
      <c r="G68" s="65"/>
      <c r="H68" s="65"/>
      <c r="I68" s="59">
        <v>1</v>
      </c>
      <c r="J68" s="68">
        <f t="shared" si="0"/>
        <v>3</v>
      </c>
      <c r="K68" s="68">
        <f t="shared" si="1"/>
        <v>3</v>
      </c>
      <c r="L68" s="68">
        <f t="shared" si="6"/>
        <v>4</v>
      </c>
      <c r="M68" s="115" t="s">
        <v>465</v>
      </c>
      <c r="N68" s="115" t="s">
        <v>3</v>
      </c>
      <c r="O68" s="115" t="s">
        <v>2</v>
      </c>
      <c r="P68" s="115" t="s">
        <v>1</v>
      </c>
      <c r="Q68" s="115"/>
      <c r="R68" s="115"/>
      <c r="S68" s="115"/>
      <c r="T68" s="115" t="s">
        <v>145</v>
      </c>
      <c r="U68" s="115" t="s">
        <v>144</v>
      </c>
      <c r="V68" s="115" t="s">
        <v>156</v>
      </c>
      <c r="W68" s="115"/>
      <c r="X68" s="115"/>
      <c r="Y68" s="119"/>
    </row>
    <row r="69" spans="1:25" ht="52.8" x14ac:dyDescent="0.25">
      <c r="A69" s="211" t="str">
        <f t="shared" si="9"/>
        <v>OK</v>
      </c>
      <c r="B69" s="115">
        <v>60</v>
      </c>
      <c r="C69" s="116" t="s">
        <v>723</v>
      </c>
      <c r="D69" s="64"/>
      <c r="E69" s="65">
        <v>1</v>
      </c>
      <c r="F69" s="65"/>
      <c r="G69" s="65"/>
      <c r="H69" s="65"/>
      <c r="I69" s="59">
        <v>1</v>
      </c>
      <c r="J69" s="68">
        <f t="shared" ref="J69:J92" si="10">(E69*4+F69*3+G69*2+H69*1+D69*0)</f>
        <v>4</v>
      </c>
      <c r="K69" s="68">
        <f t="shared" ref="K69:K92" si="11">J69*I69</f>
        <v>4</v>
      </c>
      <c r="L69" s="68">
        <f t="shared" si="6"/>
        <v>4</v>
      </c>
      <c r="M69" s="115" t="s">
        <v>465</v>
      </c>
      <c r="N69" s="115" t="s">
        <v>3</v>
      </c>
      <c r="O69" s="115" t="s">
        <v>2</v>
      </c>
      <c r="P69" s="115" t="s">
        <v>1</v>
      </c>
      <c r="Q69" s="115"/>
      <c r="R69" s="115"/>
      <c r="S69" s="115"/>
      <c r="T69" s="115" t="s">
        <v>145</v>
      </c>
      <c r="U69" s="115" t="s">
        <v>144</v>
      </c>
      <c r="V69" s="115" t="s">
        <v>156</v>
      </c>
      <c r="W69" s="115"/>
      <c r="X69" s="115"/>
      <c r="Y69" s="119"/>
    </row>
    <row r="70" spans="1:25" ht="39.6" x14ac:dyDescent="0.25">
      <c r="A70" s="211" t="str">
        <f t="shared" si="9"/>
        <v>OK</v>
      </c>
      <c r="B70" s="115">
        <v>61</v>
      </c>
      <c r="C70" s="116" t="s">
        <v>724</v>
      </c>
      <c r="D70" s="64"/>
      <c r="E70" s="65">
        <v>1</v>
      </c>
      <c r="F70" s="65"/>
      <c r="G70" s="65"/>
      <c r="H70" s="65"/>
      <c r="I70" s="59">
        <v>1</v>
      </c>
      <c r="J70" s="68">
        <f t="shared" si="10"/>
        <v>4</v>
      </c>
      <c r="K70" s="68">
        <f t="shared" si="11"/>
        <v>4</v>
      </c>
      <c r="L70" s="68">
        <f t="shared" si="6"/>
        <v>4</v>
      </c>
      <c r="M70" s="115" t="s">
        <v>465</v>
      </c>
      <c r="N70" s="115" t="s">
        <v>3</v>
      </c>
      <c r="O70" s="115" t="s">
        <v>0</v>
      </c>
      <c r="P70" s="115" t="s">
        <v>1</v>
      </c>
      <c r="Q70" s="115"/>
      <c r="R70" s="115"/>
      <c r="S70" s="115"/>
      <c r="T70" s="115" t="s">
        <v>144</v>
      </c>
      <c r="U70" s="115" t="s">
        <v>145</v>
      </c>
      <c r="V70" s="115"/>
      <c r="W70" s="115"/>
      <c r="X70" s="115"/>
      <c r="Y70" s="119"/>
    </row>
    <row r="71" spans="1:25" ht="26.4" x14ac:dyDescent="0.25">
      <c r="A71" s="211" t="str">
        <f t="shared" si="9"/>
        <v>OK</v>
      </c>
      <c r="B71" s="115">
        <v>62</v>
      </c>
      <c r="C71" s="116" t="s">
        <v>725</v>
      </c>
      <c r="D71" s="64"/>
      <c r="E71" s="65">
        <v>1</v>
      </c>
      <c r="F71" s="65"/>
      <c r="G71" s="65"/>
      <c r="H71" s="65"/>
      <c r="I71" s="59">
        <v>1</v>
      </c>
      <c r="J71" s="68">
        <f t="shared" si="10"/>
        <v>4</v>
      </c>
      <c r="K71" s="68">
        <f t="shared" si="11"/>
        <v>4</v>
      </c>
      <c r="L71" s="68">
        <f t="shared" si="6"/>
        <v>4</v>
      </c>
      <c r="M71" s="115" t="s">
        <v>465</v>
      </c>
      <c r="N71" s="115" t="s">
        <v>2</v>
      </c>
      <c r="O71" s="115"/>
      <c r="P71" s="115"/>
      <c r="Q71" s="115"/>
      <c r="R71" s="115"/>
      <c r="S71" s="115"/>
      <c r="T71" s="115" t="s">
        <v>145</v>
      </c>
      <c r="U71" s="115" t="s">
        <v>144</v>
      </c>
      <c r="V71" s="115"/>
      <c r="W71" s="115"/>
      <c r="X71" s="115"/>
      <c r="Y71" s="119"/>
    </row>
    <row r="72" spans="1:25" ht="26.4" x14ac:dyDescent="0.25">
      <c r="A72" s="211" t="str">
        <f t="shared" si="9"/>
        <v>OK</v>
      </c>
      <c r="B72" s="115">
        <v>63</v>
      </c>
      <c r="C72" s="116" t="s">
        <v>726</v>
      </c>
      <c r="D72" s="64"/>
      <c r="E72" s="65">
        <v>1</v>
      </c>
      <c r="F72" s="65"/>
      <c r="G72" s="65"/>
      <c r="H72" s="65"/>
      <c r="I72" s="59">
        <v>1</v>
      </c>
      <c r="J72" s="68">
        <f t="shared" si="10"/>
        <v>4</v>
      </c>
      <c r="K72" s="68">
        <f t="shared" si="11"/>
        <v>4</v>
      </c>
      <c r="L72" s="68">
        <f t="shared" si="6"/>
        <v>4</v>
      </c>
      <c r="M72" s="115" t="s">
        <v>465</v>
      </c>
      <c r="N72" s="115" t="s">
        <v>2</v>
      </c>
      <c r="O72" s="115"/>
      <c r="P72" s="115"/>
      <c r="Q72" s="115"/>
      <c r="R72" s="115"/>
      <c r="S72" s="115"/>
      <c r="T72" s="115" t="s">
        <v>145</v>
      </c>
      <c r="U72" s="115" t="s">
        <v>144</v>
      </c>
      <c r="V72" s="115"/>
      <c r="W72" s="115"/>
      <c r="X72" s="115"/>
      <c r="Y72" s="119"/>
    </row>
    <row r="73" spans="1:25" ht="39.6" x14ac:dyDescent="0.25">
      <c r="A73" s="211" t="str">
        <f t="shared" si="9"/>
        <v>OK</v>
      </c>
      <c r="B73" s="115">
        <v>64</v>
      </c>
      <c r="C73" s="116" t="s">
        <v>727</v>
      </c>
      <c r="D73" s="64"/>
      <c r="E73" s="65"/>
      <c r="F73" s="65"/>
      <c r="G73" s="65"/>
      <c r="H73" s="65">
        <v>1</v>
      </c>
      <c r="I73" s="59">
        <v>1</v>
      </c>
      <c r="J73" s="68">
        <f t="shared" si="10"/>
        <v>1</v>
      </c>
      <c r="K73" s="68">
        <f t="shared" si="11"/>
        <v>1</v>
      </c>
      <c r="L73" s="68">
        <f t="shared" si="6"/>
        <v>4</v>
      </c>
      <c r="M73" s="115" t="s">
        <v>465</v>
      </c>
      <c r="N73" s="115" t="s">
        <v>3</v>
      </c>
      <c r="O73" s="115" t="s">
        <v>1</v>
      </c>
      <c r="P73" s="115"/>
      <c r="Q73" s="115"/>
      <c r="R73" s="115"/>
      <c r="S73" s="115"/>
      <c r="T73" s="115" t="s">
        <v>144</v>
      </c>
      <c r="U73" s="115"/>
      <c r="V73" s="115"/>
      <c r="W73" s="115"/>
      <c r="X73" s="115"/>
      <c r="Y73" s="119"/>
    </row>
    <row r="74" spans="1:25" ht="26.4" x14ac:dyDescent="0.25">
      <c r="A74" s="211" t="str">
        <f t="shared" si="9"/>
        <v>OK</v>
      </c>
      <c r="B74" s="115">
        <v>65</v>
      </c>
      <c r="C74" s="116" t="s">
        <v>728</v>
      </c>
      <c r="D74" s="64"/>
      <c r="E74" s="65">
        <v>1</v>
      </c>
      <c r="F74" s="65"/>
      <c r="G74" s="65"/>
      <c r="H74" s="65"/>
      <c r="I74" s="59">
        <v>1</v>
      </c>
      <c r="J74" s="68">
        <f t="shared" si="10"/>
        <v>4</v>
      </c>
      <c r="K74" s="68">
        <f t="shared" si="11"/>
        <v>4</v>
      </c>
      <c r="L74" s="68">
        <f t="shared" si="6"/>
        <v>4</v>
      </c>
      <c r="M74" s="115" t="s">
        <v>465</v>
      </c>
      <c r="N74" s="115" t="s">
        <v>9</v>
      </c>
      <c r="O74" s="115" t="s">
        <v>1</v>
      </c>
      <c r="P74" s="115" t="s">
        <v>69</v>
      </c>
      <c r="Q74" s="115"/>
      <c r="R74" s="115"/>
      <c r="S74" s="115"/>
      <c r="T74" s="115">
        <v>2</v>
      </c>
      <c r="U74" s="115">
        <v>3</v>
      </c>
      <c r="V74" s="115"/>
      <c r="W74" s="115"/>
      <c r="X74" s="115"/>
      <c r="Y74" s="119"/>
    </row>
    <row r="75" spans="1:25" ht="26.4" x14ac:dyDescent="0.25">
      <c r="A75" s="211" t="str">
        <f t="shared" si="9"/>
        <v>OK</v>
      </c>
      <c r="B75" s="115">
        <v>66</v>
      </c>
      <c r="C75" s="116" t="s">
        <v>729</v>
      </c>
      <c r="D75" s="64"/>
      <c r="E75" s="65"/>
      <c r="F75" s="65">
        <v>1</v>
      </c>
      <c r="G75" s="65"/>
      <c r="H75" s="65"/>
      <c r="I75" s="59">
        <v>1</v>
      </c>
      <c r="J75" s="68">
        <f t="shared" si="10"/>
        <v>3</v>
      </c>
      <c r="K75" s="68">
        <f t="shared" si="11"/>
        <v>3</v>
      </c>
      <c r="L75" s="68">
        <f t="shared" si="6"/>
        <v>4</v>
      </c>
      <c r="M75" s="115" t="s">
        <v>465</v>
      </c>
      <c r="N75" s="115" t="s">
        <v>46</v>
      </c>
      <c r="O75" s="115" t="s">
        <v>1</v>
      </c>
      <c r="P75" s="115"/>
      <c r="Q75" s="115"/>
      <c r="R75" s="115"/>
      <c r="S75" s="115"/>
      <c r="T75" s="115" t="s">
        <v>193</v>
      </c>
      <c r="U75" s="115"/>
      <c r="V75" s="115"/>
      <c r="W75" s="115"/>
      <c r="X75" s="115"/>
      <c r="Y75" s="119"/>
    </row>
    <row r="76" spans="1:25" ht="52.8" x14ac:dyDescent="0.25">
      <c r="A76" s="211" t="str">
        <f t="shared" si="9"/>
        <v>OK</v>
      </c>
      <c r="B76" s="115">
        <v>67</v>
      </c>
      <c r="C76" s="116" t="s">
        <v>730</v>
      </c>
      <c r="D76" s="64"/>
      <c r="E76" s="65"/>
      <c r="F76" s="65"/>
      <c r="G76" s="65">
        <v>1</v>
      </c>
      <c r="H76" s="65"/>
      <c r="I76" s="59">
        <v>1</v>
      </c>
      <c r="J76" s="68">
        <f t="shared" si="10"/>
        <v>2</v>
      </c>
      <c r="K76" s="68">
        <f t="shared" si="11"/>
        <v>2</v>
      </c>
      <c r="L76" s="68">
        <f t="shared" si="6"/>
        <v>4</v>
      </c>
      <c r="M76" s="115" t="s">
        <v>465</v>
      </c>
      <c r="N76" s="115" t="s">
        <v>219</v>
      </c>
      <c r="O76" s="115" t="s">
        <v>1</v>
      </c>
      <c r="P76" s="115"/>
      <c r="Q76" s="115"/>
      <c r="R76" s="115"/>
      <c r="S76" s="115"/>
      <c r="T76" s="115" t="s">
        <v>148</v>
      </c>
      <c r="U76" s="115" t="s">
        <v>216</v>
      </c>
      <c r="V76" s="115"/>
      <c r="W76" s="115"/>
      <c r="X76" s="115"/>
      <c r="Y76" s="119"/>
    </row>
    <row r="77" spans="1:25" ht="26.4" x14ac:dyDescent="0.25">
      <c r="A77" s="211" t="str">
        <f t="shared" si="9"/>
        <v>OK</v>
      </c>
      <c r="B77" s="115">
        <v>68</v>
      </c>
      <c r="C77" s="116" t="s">
        <v>731</v>
      </c>
      <c r="D77" s="64"/>
      <c r="E77" s="65"/>
      <c r="F77" s="65">
        <v>1</v>
      </c>
      <c r="G77" s="65"/>
      <c r="H77" s="65"/>
      <c r="I77" s="59">
        <v>1</v>
      </c>
      <c r="J77" s="68">
        <f t="shared" si="10"/>
        <v>3</v>
      </c>
      <c r="K77" s="68">
        <f t="shared" si="11"/>
        <v>3</v>
      </c>
      <c r="L77" s="68">
        <f t="shared" si="6"/>
        <v>4</v>
      </c>
      <c r="M77" s="115" t="s">
        <v>465</v>
      </c>
      <c r="N77" s="115" t="s">
        <v>39</v>
      </c>
      <c r="O77" s="115" t="s">
        <v>38</v>
      </c>
      <c r="P77" s="115" t="s">
        <v>69</v>
      </c>
      <c r="Q77" s="115" t="s">
        <v>11</v>
      </c>
      <c r="R77" s="115"/>
      <c r="S77" s="115"/>
      <c r="T77" s="115">
        <v>2</v>
      </c>
      <c r="U77" s="115" t="s">
        <v>145</v>
      </c>
      <c r="V77" s="115"/>
      <c r="W77" s="115"/>
      <c r="X77" s="115"/>
      <c r="Y77" s="119"/>
    </row>
    <row r="78" spans="1:25" x14ac:dyDescent="0.25">
      <c r="A78" s="211" t="str">
        <f t="shared" si="9"/>
        <v>OK</v>
      </c>
      <c r="B78" s="115">
        <v>69</v>
      </c>
      <c r="C78" s="116" t="s">
        <v>732</v>
      </c>
      <c r="D78" s="64"/>
      <c r="E78" s="65">
        <v>1</v>
      </c>
      <c r="F78" s="65"/>
      <c r="G78" s="65"/>
      <c r="H78" s="65"/>
      <c r="I78" s="59">
        <v>1</v>
      </c>
      <c r="J78" s="68">
        <f t="shared" si="10"/>
        <v>4</v>
      </c>
      <c r="K78" s="68">
        <f t="shared" si="11"/>
        <v>4</v>
      </c>
      <c r="L78" s="68">
        <f t="shared" si="6"/>
        <v>4</v>
      </c>
      <c r="M78" s="115" t="s">
        <v>465</v>
      </c>
      <c r="N78" s="115" t="s">
        <v>43</v>
      </c>
      <c r="O78" s="115"/>
      <c r="P78" s="115"/>
      <c r="Q78" s="115"/>
      <c r="R78" s="115"/>
      <c r="S78" s="115"/>
      <c r="T78" s="115" t="s">
        <v>216</v>
      </c>
      <c r="U78" s="115" t="s">
        <v>148</v>
      </c>
      <c r="V78" s="115"/>
      <c r="W78" s="115"/>
      <c r="X78" s="115"/>
      <c r="Y78" s="119"/>
    </row>
    <row r="79" spans="1:25" ht="39.6" x14ac:dyDescent="0.25">
      <c r="A79" s="211" t="str">
        <f t="shared" si="9"/>
        <v>OK</v>
      </c>
      <c r="B79" s="115">
        <v>70</v>
      </c>
      <c r="C79" s="116" t="s">
        <v>733</v>
      </c>
      <c r="D79" s="64"/>
      <c r="E79" s="65">
        <v>1</v>
      </c>
      <c r="F79" s="65"/>
      <c r="G79" s="65"/>
      <c r="H79" s="65"/>
      <c r="I79" s="59">
        <v>2</v>
      </c>
      <c r="J79" s="68">
        <f t="shared" si="10"/>
        <v>4</v>
      </c>
      <c r="K79" s="68">
        <f t="shared" si="11"/>
        <v>8</v>
      </c>
      <c r="L79" s="68">
        <f t="shared" si="6"/>
        <v>8</v>
      </c>
      <c r="M79" s="115" t="s">
        <v>465</v>
      </c>
      <c r="N79" s="115" t="s">
        <v>69</v>
      </c>
      <c r="O79" s="115" t="s">
        <v>39</v>
      </c>
      <c r="P79" s="115" t="s">
        <v>11</v>
      </c>
      <c r="Q79" s="115" t="s">
        <v>177</v>
      </c>
      <c r="R79" s="115"/>
      <c r="S79" s="115"/>
      <c r="T79" s="115" t="s">
        <v>206</v>
      </c>
      <c r="U79" s="115" t="s">
        <v>144</v>
      </c>
      <c r="V79" s="115"/>
      <c r="W79" s="115"/>
      <c r="X79" s="115"/>
      <c r="Y79" s="119"/>
    </row>
    <row r="80" spans="1:25" ht="39.6" x14ac:dyDescent="0.25">
      <c r="A80" s="211" t="str">
        <f t="shared" si="9"/>
        <v>OK</v>
      </c>
      <c r="B80" s="115">
        <v>71</v>
      </c>
      <c r="C80" s="116" t="s">
        <v>734</v>
      </c>
      <c r="D80" s="64"/>
      <c r="E80" s="65"/>
      <c r="F80" s="65"/>
      <c r="G80" s="65">
        <v>1</v>
      </c>
      <c r="H80" s="65"/>
      <c r="I80" s="59">
        <v>1</v>
      </c>
      <c r="J80" s="68">
        <f t="shared" si="10"/>
        <v>2</v>
      </c>
      <c r="K80" s="68">
        <f t="shared" si="11"/>
        <v>2</v>
      </c>
      <c r="L80" s="68">
        <f t="shared" si="6"/>
        <v>4</v>
      </c>
      <c r="M80" s="115" t="s">
        <v>465</v>
      </c>
      <c r="N80" s="115" t="s">
        <v>9</v>
      </c>
      <c r="O80" s="115" t="s">
        <v>199</v>
      </c>
      <c r="P80" s="115" t="s">
        <v>195</v>
      </c>
      <c r="Q80" s="115"/>
      <c r="R80" s="115"/>
      <c r="S80" s="115"/>
      <c r="T80" s="115">
        <v>2</v>
      </c>
      <c r="U80" s="115"/>
      <c r="V80" s="115"/>
      <c r="W80" s="115"/>
      <c r="X80" s="115"/>
      <c r="Y80" s="119"/>
    </row>
    <row r="81" spans="1:25" ht="66" x14ac:dyDescent="0.25">
      <c r="A81" s="211" t="str">
        <f t="shared" si="9"/>
        <v>OK</v>
      </c>
      <c r="B81" s="115">
        <v>72</v>
      </c>
      <c r="C81" s="116" t="s">
        <v>735</v>
      </c>
      <c r="D81" s="64"/>
      <c r="E81" s="65"/>
      <c r="F81" s="65">
        <v>1</v>
      </c>
      <c r="G81" s="65"/>
      <c r="H81" s="65"/>
      <c r="I81" s="59">
        <v>1</v>
      </c>
      <c r="J81" s="68">
        <f t="shared" si="10"/>
        <v>3</v>
      </c>
      <c r="K81" s="68">
        <f t="shared" si="11"/>
        <v>3</v>
      </c>
      <c r="L81" s="68">
        <f t="shared" si="6"/>
        <v>4</v>
      </c>
      <c r="M81" s="115" t="s">
        <v>465</v>
      </c>
      <c r="N81" s="115" t="s">
        <v>19</v>
      </c>
      <c r="O81" s="115" t="s">
        <v>18</v>
      </c>
      <c r="P81" s="115" t="s">
        <v>149</v>
      </c>
      <c r="Q81" s="115" t="s">
        <v>195</v>
      </c>
      <c r="R81" s="115"/>
      <c r="S81" s="115"/>
      <c r="T81" s="115" t="s">
        <v>220</v>
      </c>
      <c r="U81" s="115">
        <v>7</v>
      </c>
      <c r="V81" s="115"/>
      <c r="W81" s="115"/>
      <c r="X81" s="115"/>
      <c r="Y81" s="119"/>
    </row>
    <row r="82" spans="1:25" ht="26.4" x14ac:dyDescent="0.25">
      <c r="A82" s="211" t="str">
        <f t="shared" si="9"/>
        <v>OK</v>
      </c>
      <c r="B82" s="115">
        <v>73</v>
      </c>
      <c r="C82" s="116" t="s">
        <v>736</v>
      </c>
      <c r="D82" s="64"/>
      <c r="E82" s="65">
        <v>1</v>
      </c>
      <c r="F82" s="65"/>
      <c r="G82" s="65"/>
      <c r="H82" s="65"/>
      <c r="I82" s="59">
        <v>1</v>
      </c>
      <c r="J82" s="68">
        <f t="shared" si="10"/>
        <v>4</v>
      </c>
      <c r="K82" s="68">
        <f t="shared" si="11"/>
        <v>4</v>
      </c>
      <c r="L82" s="68">
        <f t="shared" si="6"/>
        <v>4</v>
      </c>
      <c r="M82" s="115" t="s">
        <v>465</v>
      </c>
      <c r="N82" s="115" t="s">
        <v>38</v>
      </c>
      <c r="O82" s="115" t="s">
        <v>68</v>
      </c>
      <c r="P82" s="115" t="s">
        <v>7</v>
      </c>
      <c r="Q82" s="115"/>
      <c r="R82" s="115"/>
      <c r="S82" s="115"/>
      <c r="T82" s="115">
        <v>19</v>
      </c>
      <c r="U82" s="115"/>
      <c r="V82" s="115"/>
      <c r="W82" s="115"/>
      <c r="X82" s="115"/>
      <c r="Y82" s="119"/>
    </row>
    <row r="83" spans="1:25" ht="26.4" x14ac:dyDescent="0.25">
      <c r="A83" s="211" t="str">
        <f t="shared" si="9"/>
        <v>OK</v>
      </c>
      <c r="B83" s="115">
        <v>74</v>
      </c>
      <c r="C83" s="116" t="s">
        <v>737</v>
      </c>
      <c r="D83" s="64">
        <v>1</v>
      </c>
      <c r="E83" s="65"/>
      <c r="F83" s="65"/>
      <c r="G83" s="65"/>
      <c r="H83" s="65"/>
      <c r="I83" s="59">
        <v>1</v>
      </c>
      <c r="J83" s="68">
        <f t="shared" si="10"/>
        <v>0</v>
      </c>
      <c r="K83" s="68">
        <f t="shared" si="11"/>
        <v>0</v>
      </c>
      <c r="L83" s="68">
        <f t="shared" si="6"/>
        <v>0</v>
      </c>
      <c r="M83" s="115" t="s">
        <v>465</v>
      </c>
      <c r="N83" s="115" t="s">
        <v>7</v>
      </c>
      <c r="O83" s="115" t="s">
        <v>68</v>
      </c>
      <c r="P83" s="115"/>
      <c r="Q83" s="115"/>
      <c r="R83" s="115"/>
      <c r="S83" s="115"/>
      <c r="T83" s="115">
        <v>19</v>
      </c>
      <c r="U83" s="115" t="s">
        <v>221</v>
      </c>
      <c r="V83" s="115"/>
      <c r="W83" s="115"/>
      <c r="X83" s="115"/>
      <c r="Y83" s="119"/>
    </row>
    <row r="84" spans="1:25" ht="39.6" x14ac:dyDescent="0.25">
      <c r="A84" s="211" t="str">
        <f t="shared" si="9"/>
        <v>OK</v>
      </c>
      <c r="B84" s="115">
        <v>75</v>
      </c>
      <c r="C84" s="117" t="s">
        <v>738</v>
      </c>
      <c r="D84" s="64"/>
      <c r="E84" s="65">
        <v>1</v>
      </c>
      <c r="F84" s="65"/>
      <c r="G84" s="65"/>
      <c r="H84" s="65"/>
      <c r="I84" s="59">
        <v>1</v>
      </c>
      <c r="J84" s="68">
        <f t="shared" si="10"/>
        <v>4</v>
      </c>
      <c r="K84" s="68">
        <f t="shared" si="11"/>
        <v>4</v>
      </c>
      <c r="L84" s="68">
        <f t="shared" si="6"/>
        <v>4</v>
      </c>
      <c r="M84" s="115" t="s">
        <v>465</v>
      </c>
      <c r="N84" s="115" t="s">
        <v>36</v>
      </c>
      <c r="O84" s="115" t="s">
        <v>70</v>
      </c>
      <c r="P84" s="115" t="s">
        <v>69</v>
      </c>
      <c r="Q84" s="115" t="s">
        <v>11</v>
      </c>
      <c r="R84" s="115" t="s">
        <v>50</v>
      </c>
      <c r="S84" s="115"/>
      <c r="T84" s="115" t="s">
        <v>222</v>
      </c>
      <c r="U84" s="115" t="s">
        <v>163</v>
      </c>
      <c r="V84" s="115" t="s">
        <v>223</v>
      </c>
      <c r="W84" s="115"/>
      <c r="X84" s="115"/>
      <c r="Y84" s="119"/>
    </row>
    <row r="85" spans="1:25" ht="39.6" x14ac:dyDescent="0.25">
      <c r="A85" s="211" t="str">
        <f t="shared" si="9"/>
        <v>OK</v>
      </c>
      <c r="B85" s="115">
        <v>76</v>
      </c>
      <c r="C85" s="116" t="s">
        <v>739</v>
      </c>
      <c r="D85" s="64"/>
      <c r="E85" s="65">
        <v>1</v>
      </c>
      <c r="F85" s="65"/>
      <c r="G85" s="65"/>
      <c r="H85" s="65"/>
      <c r="I85" s="59">
        <v>1</v>
      </c>
      <c r="J85" s="68">
        <f t="shared" si="10"/>
        <v>4</v>
      </c>
      <c r="K85" s="68">
        <f t="shared" si="11"/>
        <v>4</v>
      </c>
      <c r="L85" s="68">
        <f t="shared" si="6"/>
        <v>4</v>
      </c>
      <c r="M85" s="115" t="s">
        <v>465</v>
      </c>
      <c r="N85" s="115" t="s">
        <v>8</v>
      </c>
      <c r="O85" s="115" t="s">
        <v>67</v>
      </c>
      <c r="P85" s="115" t="s">
        <v>179</v>
      </c>
      <c r="Q85" s="115"/>
      <c r="R85" s="115"/>
      <c r="S85" s="115"/>
      <c r="T85" s="115">
        <v>14</v>
      </c>
      <c r="U85" s="115" t="s">
        <v>224</v>
      </c>
      <c r="V85" s="115" t="s">
        <v>225</v>
      </c>
      <c r="W85" s="115"/>
      <c r="X85" s="115"/>
      <c r="Y85" s="119"/>
    </row>
    <row r="86" spans="1:25" s="26" customFormat="1" ht="26.4" x14ac:dyDescent="0.25">
      <c r="A86" s="211" t="str">
        <f t="shared" si="9"/>
        <v>OK</v>
      </c>
      <c r="B86" s="115">
        <v>77</v>
      </c>
      <c r="C86" s="116" t="s">
        <v>740</v>
      </c>
      <c r="D86" s="64"/>
      <c r="E86" s="65"/>
      <c r="F86" s="65">
        <v>1</v>
      </c>
      <c r="G86" s="65"/>
      <c r="H86" s="65"/>
      <c r="I86" s="59">
        <v>1</v>
      </c>
      <c r="J86" s="68">
        <f t="shared" si="10"/>
        <v>3</v>
      </c>
      <c r="K86" s="68">
        <f t="shared" si="11"/>
        <v>3</v>
      </c>
      <c r="L86" s="68">
        <f t="shared" si="6"/>
        <v>4</v>
      </c>
      <c r="M86" s="115" t="s">
        <v>465</v>
      </c>
      <c r="N86" s="115" t="s">
        <v>226</v>
      </c>
      <c r="O86" s="115" t="s">
        <v>67</v>
      </c>
      <c r="P86" s="115" t="s">
        <v>181</v>
      </c>
      <c r="Q86" s="115" t="s">
        <v>83</v>
      </c>
      <c r="R86" s="115" t="s">
        <v>111</v>
      </c>
      <c r="S86" s="115" t="s">
        <v>110</v>
      </c>
      <c r="T86" s="115" t="s">
        <v>164</v>
      </c>
      <c r="U86" s="115" t="s">
        <v>165</v>
      </c>
      <c r="V86" s="115" t="s">
        <v>187</v>
      </c>
      <c r="W86" s="115"/>
      <c r="X86" s="115"/>
      <c r="Y86" s="119"/>
    </row>
    <row r="87" spans="1:25" ht="39.6" x14ac:dyDescent="0.25">
      <c r="A87" s="211" t="str">
        <f t="shared" si="9"/>
        <v>OK</v>
      </c>
      <c r="B87" s="115">
        <v>78</v>
      </c>
      <c r="C87" s="116" t="s">
        <v>741</v>
      </c>
      <c r="D87" s="64"/>
      <c r="E87" s="65"/>
      <c r="F87" s="65">
        <v>1</v>
      </c>
      <c r="G87" s="65"/>
      <c r="H87" s="65"/>
      <c r="I87" s="59">
        <v>1</v>
      </c>
      <c r="J87" s="68">
        <f t="shared" si="10"/>
        <v>3</v>
      </c>
      <c r="K87" s="68">
        <f t="shared" si="11"/>
        <v>3</v>
      </c>
      <c r="L87" s="68">
        <f t="shared" si="6"/>
        <v>4</v>
      </c>
      <c r="M87" s="115" t="s">
        <v>465</v>
      </c>
      <c r="N87" s="115" t="s">
        <v>7</v>
      </c>
      <c r="O87" s="115" t="s">
        <v>226</v>
      </c>
      <c r="P87" s="115" t="s">
        <v>110</v>
      </c>
      <c r="Q87" s="115" t="s">
        <v>227</v>
      </c>
      <c r="R87" s="115" t="s">
        <v>38</v>
      </c>
      <c r="S87" s="115" t="s">
        <v>137</v>
      </c>
      <c r="T87" s="115" t="s">
        <v>187</v>
      </c>
      <c r="U87" s="115" t="s">
        <v>164</v>
      </c>
      <c r="V87" s="115" t="s">
        <v>165</v>
      </c>
      <c r="W87" s="115"/>
      <c r="X87" s="115"/>
      <c r="Y87" s="119"/>
    </row>
    <row r="88" spans="1:25" ht="39.6" x14ac:dyDescent="0.25">
      <c r="A88" s="211" t="str">
        <f t="shared" si="9"/>
        <v>OK</v>
      </c>
      <c r="B88" s="115">
        <v>79</v>
      </c>
      <c r="C88" s="55" t="s">
        <v>742</v>
      </c>
      <c r="D88" s="64"/>
      <c r="E88" s="65">
        <v>1</v>
      </c>
      <c r="F88" s="65"/>
      <c r="G88" s="65"/>
      <c r="H88" s="65"/>
      <c r="I88" s="59">
        <v>1</v>
      </c>
      <c r="J88" s="68">
        <f t="shared" si="10"/>
        <v>4</v>
      </c>
      <c r="K88" s="68">
        <f t="shared" si="11"/>
        <v>4</v>
      </c>
      <c r="L88" s="68">
        <f t="shared" si="6"/>
        <v>4</v>
      </c>
      <c r="M88" s="115" t="s">
        <v>465</v>
      </c>
      <c r="N88" s="115" t="s">
        <v>8</v>
      </c>
      <c r="O88" s="115" t="s">
        <v>181</v>
      </c>
      <c r="P88" s="115" t="s">
        <v>178</v>
      </c>
      <c r="Q88" s="115" t="s">
        <v>112</v>
      </c>
      <c r="R88" s="115" t="s">
        <v>142</v>
      </c>
      <c r="S88" s="115"/>
      <c r="T88" s="115" t="s">
        <v>176</v>
      </c>
      <c r="U88" s="115"/>
      <c r="V88" s="115"/>
      <c r="W88" s="115"/>
      <c r="X88" s="115"/>
      <c r="Y88" s="119"/>
    </row>
    <row r="89" spans="1:25" ht="26.4" x14ac:dyDescent="0.25">
      <c r="A89" s="211" t="str">
        <f t="shared" si="9"/>
        <v>OK</v>
      </c>
      <c r="B89" s="115">
        <v>80</v>
      </c>
      <c r="C89" s="116" t="s">
        <v>743</v>
      </c>
      <c r="D89" s="64">
        <v>1</v>
      </c>
      <c r="E89" s="65"/>
      <c r="F89" s="65"/>
      <c r="G89" s="65"/>
      <c r="H89" s="65"/>
      <c r="I89" s="59">
        <v>2</v>
      </c>
      <c r="J89" s="68">
        <f t="shared" si="10"/>
        <v>0</v>
      </c>
      <c r="K89" s="68">
        <f t="shared" si="11"/>
        <v>0</v>
      </c>
      <c r="L89" s="68">
        <f t="shared" si="6"/>
        <v>0</v>
      </c>
      <c r="M89" s="115" t="s">
        <v>465</v>
      </c>
      <c r="N89" s="115" t="s">
        <v>67</v>
      </c>
      <c r="O89" s="115" t="s">
        <v>68</v>
      </c>
      <c r="P89" s="115"/>
      <c r="Q89" s="115"/>
      <c r="R89" s="115"/>
      <c r="S89" s="115"/>
      <c r="T89" s="115" t="s">
        <v>166</v>
      </c>
      <c r="U89" s="115" t="s">
        <v>167</v>
      </c>
      <c r="V89" s="115"/>
      <c r="W89" s="115"/>
      <c r="X89" s="115"/>
      <c r="Y89" s="119"/>
    </row>
    <row r="90" spans="1:25" ht="26.4" x14ac:dyDescent="0.25">
      <c r="A90" s="211" t="str">
        <f t="shared" si="9"/>
        <v>OK</v>
      </c>
      <c r="B90" s="115">
        <v>81</v>
      </c>
      <c r="C90" s="116" t="s">
        <v>744</v>
      </c>
      <c r="D90" s="64"/>
      <c r="E90" s="65"/>
      <c r="F90" s="65"/>
      <c r="G90" s="65"/>
      <c r="H90" s="65">
        <v>1</v>
      </c>
      <c r="I90" s="59">
        <v>2</v>
      </c>
      <c r="J90" s="68">
        <f t="shared" si="10"/>
        <v>1</v>
      </c>
      <c r="K90" s="68">
        <f t="shared" si="11"/>
        <v>2</v>
      </c>
      <c r="L90" s="68">
        <f t="shared" si="6"/>
        <v>8</v>
      </c>
      <c r="M90" s="115" t="s">
        <v>465</v>
      </c>
      <c r="N90" s="115" t="s">
        <v>178</v>
      </c>
      <c r="O90" s="115" t="s">
        <v>177</v>
      </c>
      <c r="P90" s="115" t="s">
        <v>228</v>
      </c>
      <c r="Q90" s="115"/>
      <c r="R90" s="115"/>
      <c r="S90" s="115"/>
      <c r="T90" s="115" t="s">
        <v>176</v>
      </c>
      <c r="U90" s="115" t="s">
        <v>203</v>
      </c>
      <c r="V90" s="115"/>
      <c r="W90" s="115"/>
      <c r="X90" s="115"/>
      <c r="Y90" s="119"/>
    </row>
    <row r="91" spans="1:25" ht="52.8" x14ac:dyDescent="0.25">
      <c r="A91" s="211" t="str">
        <f t="shared" si="9"/>
        <v>OK</v>
      </c>
      <c r="B91" s="115">
        <v>82</v>
      </c>
      <c r="C91" s="116" t="s">
        <v>745</v>
      </c>
      <c r="D91" s="64"/>
      <c r="E91" s="65"/>
      <c r="F91" s="65">
        <v>1</v>
      </c>
      <c r="G91" s="65"/>
      <c r="H91" s="65"/>
      <c r="I91" s="59">
        <v>2</v>
      </c>
      <c r="J91" s="68">
        <f t="shared" si="10"/>
        <v>3</v>
      </c>
      <c r="K91" s="68">
        <f t="shared" si="11"/>
        <v>6</v>
      </c>
      <c r="L91" s="68">
        <f t="shared" si="6"/>
        <v>8</v>
      </c>
      <c r="M91" s="115" t="s">
        <v>465</v>
      </c>
      <c r="N91" s="115" t="s">
        <v>229</v>
      </c>
      <c r="O91" s="115" t="s">
        <v>230</v>
      </c>
      <c r="P91" s="115" t="s">
        <v>182</v>
      </c>
      <c r="Q91" s="115"/>
      <c r="R91" s="115"/>
      <c r="S91" s="115"/>
      <c r="T91" s="115" t="s">
        <v>231</v>
      </c>
      <c r="U91" s="115" t="s">
        <v>232</v>
      </c>
      <c r="V91" s="115" t="s">
        <v>233</v>
      </c>
      <c r="W91" s="115" t="s">
        <v>234</v>
      </c>
      <c r="X91" s="115"/>
      <c r="Y91" s="119"/>
    </row>
    <row r="92" spans="1:25" ht="26.4" x14ac:dyDescent="0.25">
      <c r="A92" s="211" t="str">
        <f t="shared" si="9"/>
        <v>OK</v>
      </c>
      <c r="B92" s="115">
        <v>83</v>
      </c>
      <c r="C92" s="116" t="s">
        <v>746</v>
      </c>
      <c r="D92" s="64"/>
      <c r="E92" s="65"/>
      <c r="F92" s="65">
        <v>1</v>
      </c>
      <c r="G92" s="65"/>
      <c r="H92" s="65"/>
      <c r="I92" s="59">
        <v>2</v>
      </c>
      <c r="J92" s="68">
        <f t="shared" si="10"/>
        <v>3</v>
      </c>
      <c r="K92" s="68">
        <f t="shared" si="11"/>
        <v>6</v>
      </c>
      <c r="L92" s="68">
        <f t="shared" si="6"/>
        <v>8</v>
      </c>
      <c r="M92" s="115" t="s">
        <v>465</v>
      </c>
      <c r="N92" s="115" t="s">
        <v>75</v>
      </c>
      <c r="O92" s="115" t="s">
        <v>88</v>
      </c>
      <c r="P92" s="115" t="s">
        <v>89</v>
      </c>
      <c r="Q92" s="115" t="s">
        <v>202</v>
      </c>
      <c r="R92" s="115"/>
      <c r="S92" s="115"/>
      <c r="T92" s="115" t="s">
        <v>193</v>
      </c>
      <c r="U92" s="115" t="s">
        <v>147</v>
      </c>
      <c r="V92" s="115" t="s">
        <v>141</v>
      </c>
      <c r="W92" s="115"/>
      <c r="X92" s="115"/>
      <c r="Y92" s="119"/>
    </row>
    <row r="93" spans="1:25" ht="15.6" x14ac:dyDescent="0.25">
      <c r="A93" s="304" t="s">
        <v>747</v>
      </c>
      <c r="B93" s="305"/>
      <c r="C93" s="305"/>
      <c r="D93" s="305"/>
      <c r="E93" s="305"/>
      <c r="F93" s="305"/>
      <c r="G93" s="305"/>
      <c r="H93" s="305"/>
      <c r="I93" s="305"/>
      <c r="J93" s="305"/>
      <c r="K93" s="305"/>
      <c r="L93" s="305"/>
      <c r="M93" s="305"/>
      <c r="N93" s="305"/>
      <c r="O93" s="305"/>
      <c r="P93" s="305"/>
      <c r="Q93" s="305"/>
      <c r="R93" s="305"/>
      <c r="S93" s="305"/>
      <c r="T93" s="305"/>
      <c r="U93" s="305"/>
      <c r="V93" s="305"/>
      <c r="W93" s="305"/>
      <c r="X93" s="305"/>
      <c r="Y93" s="306"/>
    </row>
    <row r="94" spans="1:25" ht="15.6" x14ac:dyDescent="0.25">
      <c r="A94" s="301" t="s">
        <v>505</v>
      </c>
      <c r="B94" s="302"/>
      <c r="C94" s="302"/>
      <c r="D94" s="302"/>
      <c r="E94" s="302"/>
      <c r="F94" s="302"/>
      <c r="G94" s="302"/>
      <c r="H94" s="302"/>
      <c r="I94" s="302"/>
      <c r="J94" s="302"/>
      <c r="K94" s="302"/>
      <c r="L94" s="302"/>
      <c r="M94" s="302"/>
      <c r="N94" s="302"/>
      <c r="O94" s="302"/>
      <c r="P94" s="302"/>
      <c r="Q94" s="302"/>
      <c r="R94" s="302"/>
      <c r="S94" s="302"/>
      <c r="T94" s="302"/>
      <c r="U94" s="302"/>
      <c r="V94" s="302"/>
      <c r="W94" s="302"/>
      <c r="X94" s="302"/>
      <c r="Y94" s="303"/>
    </row>
    <row r="95" spans="1:25" ht="43.05" customHeight="1" x14ac:dyDescent="0.25">
      <c r="A95" s="211" t="str">
        <f t="shared" ref="A95:A100" si="12">IF(COUNT(D95:H95)&gt;1,"ERROR",IF(COUNT(D95:H95)=0,"ERROR","OK"))</f>
        <v>OK</v>
      </c>
      <c r="B95" s="115">
        <v>84</v>
      </c>
      <c r="C95" s="116" t="s">
        <v>748</v>
      </c>
      <c r="D95" s="64"/>
      <c r="E95" s="65"/>
      <c r="F95" s="65"/>
      <c r="G95" s="65"/>
      <c r="H95" s="65">
        <v>1</v>
      </c>
      <c r="I95" s="59">
        <v>2</v>
      </c>
      <c r="J95" s="68">
        <f t="shared" ref="J95:J128" si="13">(E95*4+F95*3+G95*2+H95*1+D95*0)</f>
        <v>1</v>
      </c>
      <c r="K95" s="68">
        <f t="shared" ref="K95:K128" si="14">J95*I95</f>
        <v>2</v>
      </c>
      <c r="L95" s="68">
        <f t="shared" ref="L95:L161" si="15">IF(D95=1,0,4*I95)</f>
        <v>8</v>
      </c>
      <c r="M95" s="115" t="s">
        <v>518</v>
      </c>
      <c r="N95" s="115" t="s">
        <v>69</v>
      </c>
      <c r="O95" s="115" t="s">
        <v>11</v>
      </c>
      <c r="P95" s="115" t="s">
        <v>177</v>
      </c>
      <c r="Q95" s="115" t="s">
        <v>235</v>
      </c>
      <c r="R95" s="115" t="s">
        <v>92</v>
      </c>
      <c r="S95" s="115"/>
      <c r="T95" s="115">
        <v>14</v>
      </c>
      <c r="U95" s="115" t="s">
        <v>236</v>
      </c>
      <c r="V95" s="115" t="s">
        <v>237</v>
      </c>
      <c r="W95" s="115" t="s">
        <v>238</v>
      </c>
      <c r="X95" s="115"/>
      <c r="Y95" s="119"/>
    </row>
    <row r="96" spans="1:25" ht="39.6" x14ac:dyDescent="0.25">
      <c r="A96" s="211" t="str">
        <f t="shared" si="12"/>
        <v>OK</v>
      </c>
      <c r="B96" s="115">
        <v>85</v>
      </c>
      <c r="C96" s="116" t="s">
        <v>749</v>
      </c>
      <c r="D96" s="64"/>
      <c r="E96" s="65"/>
      <c r="F96" s="65">
        <v>1</v>
      </c>
      <c r="G96" s="65"/>
      <c r="H96" s="65"/>
      <c r="I96" s="59">
        <v>1</v>
      </c>
      <c r="J96" s="68">
        <f t="shared" si="13"/>
        <v>3</v>
      </c>
      <c r="K96" s="68">
        <f t="shared" si="14"/>
        <v>3</v>
      </c>
      <c r="L96" s="68">
        <f t="shared" si="15"/>
        <v>4</v>
      </c>
      <c r="M96" s="115" t="s">
        <v>518</v>
      </c>
      <c r="N96" s="115" t="s">
        <v>11</v>
      </c>
      <c r="O96" s="115" t="s">
        <v>178</v>
      </c>
      <c r="P96" s="115" t="s">
        <v>12</v>
      </c>
      <c r="Q96" s="115" t="s">
        <v>89</v>
      </c>
      <c r="R96" s="115" t="s">
        <v>92</v>
      </c>
      <c r="S96" s="115"/>
      <c r="T96" s="115" t="s">
        <v>223</v>
      </c>
      <c r="U96" s="115" t="s">
        <v>222</v>
      </c>
      <c r="V96" s="115"/>
      <c r="W96" s="115"/>
      <c r="X96" s="115"/>
      <c r="Y96" s="119"/>
    </row>
    <row r="97" spans="1:25" ht="26.4" x14ac:dyDescent="0.25">
      <c r="A97" s="211" t="str">
        <f t="shared" si="12"/>
        <v>OK</v>
      </c>
      <c r="B97" s="115">
        <v>86</v>
      </c>
      <c r="C97" s="116" t="s">
        <v>750</v>
      </c>
      <c r="D97" s="64"/>
      <c r="E97" s="65">
        <v>1</v>
      </c>
      <c r="F97" s="65"/>
      <c r="G97" s="65"/>
      <c r="H97" s="65"/>
      <c r="I97" s="59">
        <v>1</v>
      </c>
      <c r="J97" s="68">
        <f t="shared" si="13"/>
        <v>4</v>
      </c>
      <c r="K97" s="68">
        <f t="shared" si="14"/>
        <v>4</v>
      </c>
      <c r="L97" s="68">
        <f t="shared" si="15"/>
        <v>4</v>
      </c>
      <c r="M97" s="115" t="s">
        <v>518</v>
      </c>
      <c r="N97" s="115" t="s">
        <v>14</v>
      </c>
      <c r="O97" s="115" t="s">
        <v>74</v>
      </c>
      <c r="P97" s="115"/>
      <c r="Q97" s="115"/>
      <c r="R97" s="115"/>
      <c r="S97" s="115"/>
      <c r="T97" s="115" t="s">
        <v>147</v>
      </c>
      <c r="U97" s="115"/>
      <c r="V97" s="115"/>
      <c r="W97" s="115"/>
      <c r="X97" s="115"/>
      <c r="Y97" s="119"/>
    </row>
    <row r="98" spans="1:25" ht="52.8" x14ac:dyDescent="0.25">
      <c r="A98" s="211" t="str">
        <f t="shared" si="12"/>
        <v>OK</v>
      </c>
      <c r="B98" s="115">
        <v>87</v>
      </c>
      <c r="C98" s="116" t="s">
        <v>751</v>
      </c>
      <c r="D98" s="64">
        <v>1</v>
      </c>
      <c r="E98" s="65"/>
      <c r="F98" s="65"/>
      <c r="G98" s="65"/>
      <c r="H98" s="65"/>
      <c r="I98" s="59">
        <v>1</v>
      </c>
      <c r="J98" s="68">
        <f t="shared" si="13"/>
        <v>0</v>
      </c>
      <c r="K98" s="68">
        <f t="shared" si="14"/>
        <v>0</v>
      </c>
      <c r="L98" s="68">
        <f t="shared" si="15"/>
        <v>0</v>
      </c>
      <c r="M98" s="115" t="s">
        <v>518</v>
      </c>
      <c r="N98" s="115" t="s">
        <v>45</v>
      </c>
      <c r="O98" s="115" t="s">
        <v>71</v>
      </c>
      <c r="P98" s="115" t="s">
        <v>72</v>
      </c>
      <c r="Q98" s="115"/>
      <c r="R98" s="115"/>
      <c r="S98" s="115"/>
      <c r="T98" s="115" t="s">
        <v>193</v>
      </c>
      <c r="U98" s="115"/>
      <c r="V98" s="115"/>
      <c r="W98" s="115"/>
      <c r="X98" s="115"/>
      <c r="Y98" s="119"/>
    </row>
    <row r="99" spans="1:25" ht="66" x14ac:dyDescent="0.25">
      <c r="A99" s="211" t="str">
        <f t="shared" si="12"/>
        <v>OK</v>
      </c>
      <c r="B99" s="115">
        <v>88</v>
      </c>
      <c r="C99" s="116" t="s">
        <v>752</v>
      </c>
      <c r="D99" s="64"/>
      <c r="E99" s="65"/>
      <c r="F99" s="65"/>
      <c r="G99" s="65">
        <v>1</v>
      </c>
      <c r="H99" s="65"/>
      <c r="I99" s="59">
        <v>1</v>
      </c>
      <c r="J99" s="68">
        <f t="shared" si="13"/>
        <v>2</v>
      </c>
      <c r="K99" s="68">
        <f t="shared" si="14"/>
        <v>2</v>
      </c>
      <c r="L99" s="68">
        <f t="shared" si="15"/>
        <v>4</v>
      </c>
      <c r="M99" s="115" t="s">
        <v>518</v>
      </c>
      <c r="N99" s="115" t="s">
        <v>83</v>
      </c>
      <c r="O99" s="115" t="s">
        <v>84</v>
      </c>
      <c r="P99" s="115" t="s">
        <v>138</v>
      </c>
      <c r="Q99" s="115"/>
      <c r="R99" s="115"/>
      <c r="S99" s="115"/>
      <c r="T99" s="115" t="s">
        <v>147</v>
      </c>
      <c r="U99" s="115" t="s">
        <v>148</v>
      </c>
      <c r="V99" s="115"/>
      <c r="W99" s="115"/>
      <c r="X99" s="115"/>
      <c r="Y99" s="119"/>
    </row>
    <row r="100" spans="1:25" ht="39.6" x14ac:dyDescent="0.25">
      <c r="A100" s="211" t="str">
        <f t="shared" si="12"/>
        <v>OK</v>
      </c>
      <c r="B100" s="115">
        <v>89</v>
      </c>
      <c r="C100" s="55" t="s">
        <v>753</v>
      </c>
      <c r="D100" s="64"/>
      <c r="E100" s="65">
        <v>1</v>
      </c>
      <c r="F100" s="65"/>
      <c r="G100" s="65"/>
      <c r="H100" s="65"/>
      <c r="I100" s="59">
        <v>1</v>
      </c>
      <c r="J100" s="68">
        <f t="shared" si="13"/>
        <v>4</v>
      </c>
      <c r="K100" s="68">
        <f t="shared" si="14"/>
        <v>4</v>
      </c>
      <c r="L100" s="68">
        <f t="shared" si="15"/>
        <v>4</v>
      </c>
      <c r="M100" s="115" t="s">
        <v>518</v>
      </c>
      <c r="N100" s="115" t="s">
        <v>12</v>
      </c>
      <c r="O100" s="115" t="s">
        <v>74</v>
      </c>
      <c r="P100" s="115"/>
      <c r="Q100" s="115"/>
      <c r="R100" s="115"/>
      <c r="S100" s="115"/>
      <c r="T100" s="115" t="s">
        <v>193</v>
      </c>
      <c r="U100" s="115" t="s">
        <v>147</v>
      </c>
      <c r="V100" s="115" t="s">
        <v>148</v>
      </c>
      <c r="W100" s="115"/>
      <c r="X100" s="115"/>
      <c r="Y100" s="119"/>
    </row>
    <row r="101" spans="1:25" ht="15.6" x14ac:dyDescent="0.25">
      <c r="A101" s="304" t="s">
        <v>506</v>
      </c>
      <c r="B101" s="305"/>
      <c r="C101" s="305"/>
      <c r="D101" s="305"/>
      <c r="E101" s="305"/>
      <c r="F101" s="305"/>
      <c r="G101" s="305"/>
      <c r="H101" s="305"/>
      <c r="I101" s="305"/>
      <c r="J101" s="305"/>
      <c r="K101" s="305"/>
      <c r="L101" s="305"/>
      <c r="M101" s="305"/>
      <c r="N101" s="305"/>
      <c r="O101" s="305"/>
      <c r="P101" s="305"/>
      <c r="Q101" s="305"/>
      <c r="R101" s="305"/>
      <c r="S101" s="305"/>
      <c r="T101" s="305"/>
      <c r="U101" s="305"/>
      <c r="V101" s="305"/>
      <c r="W101" s="305"/>
      <c r="X101" s="305"/>
      <c r="Y101" s="306"/>
    </row>
    <row r="102" spans="1:25" ht="15.6" x14ac:dyDescent="0.25">
      <c r="A102" s="301" t="s">
        <v>754</v>
      </c>
      <c r="B102" s="302"/>
      <c r="C102" s="302"/>
      <c r="D102" s="302"/>
      <c r="E102" s="302"/>
      <c r="F102" s="302"/>
      <c r="G102" s="302"/>
      <c r="H102" s="302"/>
      <c r="I102" s="302"/>
      <c r="J102" s="302"/>
      <c r="K102" s="302"/>
      <c r="L102" s="302"/>
      <c r="M102" s="302"/>
      <c r="N102" s="302"/>
      <c r="O102" s="302"/>
      <c r="P102" s="302"/>
      <c r="Q102" s="302"/>
      <c r="R102" s="302"/>
      <c r="S102" s="302"/>
      <c r="T102" s="302"/>
      <c r="U102" s="302"/>
      <c r="V102" s="302"/>
      <c r="W102" s="302"/>
      <c r="X102" s="302"/>
      <c r="Y102" s="303"/>
    </row>
    <row r="103" spans="1:25" ht="39.6" x14ac:dyDescent="0.25">
      <c r="A103" s="211" t="str">
        <f t="shared" ref="A103:A107" si="16">IF(COUNT(D103:H103)&gt;1,"ERROR",IF(COUNT(D103:H103)=0,"ERROR","OK"))</f>
        <v>OK</v>
      </c>
      <c r="B103" s="115">
        <v>90</v>
      </c>
      <c r="C103" s="116" t="s">
        <v>755</v>
      </c>
      <c r="D103" s="64"/>
      <c r="E103" s="65">
        <v>1</v>
      </c>
      <c r="F103" s="65"/>
      <c r="G103" s="65"/>
      <c r="H103" s="65"/>
      <c r="I103" s="59">
        <v>1</v>
      </c>
      <c r="J103" s="68">
        <f t="shared" si="13"/>
        <v>4</v>
      </c>
      <c r="K103" s="68">
        <f t="shared" si="14"/>
        <v>4</v>
      </c>
      <c r="L103" s="68">
        <f t="shared" si="15"/>
        <v>4</v>
      </c>
      <c r="M103" s="115" t="s">
        <v>466</v>
      </c>
      <c r="N103" s="118" t="s">
        <v>44</v>
      </c>
      <c r="O103" s="115" t="s">
        <v>63</v>
      </c>
      <c r="P103" s="115" t="s">
        <v>153</v>
      </c>
      <c r="Q103" s="115" t="s">
        <v>75</v>
      </c>
      <c r="R103" s="115" t="s">
        <v>89</v>
      </c>
      <c r="S103" s="115"/>
      <c r="T103" s="115" t="s">
        <v>203</v>
      </c>
      <c r="U103" s="115"/>
      <c r="V103" s="115"/>
      <c r="W103" s="115"/>
      <c r="X103" s="115"/>
      <c r="Y103" s="119"/>
    </row>
    <row r="104" spans="1:25" ht="39.6" x14ac:dyDescent="0.25">
      <c r="A104" s="211" t="str">
        <f t="shared" si="16"/>
        <v>OK</v>
      </c>
      <c r="B104" s="115">
        <v>91</v>
      </c>
      <c r="C104" s="116" t="s">
        <v>756</v>
      </c>
      <c r="D104" s="64"/>
      <c r="E104" s="65"/>
      <c r="F104" s="65"/>
      <c r="G104" s="65"/>
      <c r="H104" s="65">
        <v>1</v>
      </c>
      <c r="I104" s="59">
        <v>1</v>
      </c>
      <c r="J104" s="68">
        <f t="shared" si="13"/>
        <v>1</v>
      </c>
      <c r="K104" s="68">
        <f t="shared" si="14"/>
        <v>1</v>
      </c>
      <c r="L104" s="68">
        <f t="shared" si="15"/>
        <v>4</v>
      </c>
      <c r="M104" s="115" t="s">
        <v>466</v>
      </c>
      <c r="N104" s="118" t="s">
        <v>10</v>
      </c>
      <c r="O104" s="115" t="s">
        <v>16</v>
      </c>
      <c r="P104" s="115" t="s">
        <v>15</v>
      </c>
      <c r="Q104" s="115"/>
      <c r="R104" s="115"/>
      <c r="S104" s="115"/>
      <c r="T104" s="115" t="s">
        <v>220</v>
      </c>
      <c r="U104" s="115">
        <v>7</v>
      </c>
      <c r="V104" s="115"/>
      <c r="W104" s="115"/>
      <c r="X104" s="115"/>
      <c r="Y104" s="119"/>
    </row>
    <row r="105" spans="1:25" ht="52.8" x14ac:dyDescent="0.25">
      <c r="A105" s="211" t="str">
        <f t="shared" si="16"/>
        <v>OK</v>
      </c>
      <c r="B105" s="115">
        <v>92</v>
      </c>
      <c r="C105" s="116" t="s">
        <v>757</v>
      </c>
      <c r="D105" s="64"/>
      <c r="E105" s="65"/>
      <c r="F105" s="65"/>
      <c r="G105" s="65">
        <v>1</v>
      </c>
      <c r="H105" s="65"/>
      <c r="I105" s="59">
        <v>1</v>
      </c>
      <c r="J105" s="68">
        <f t="shared" si="13"/>
        <v>2</v>
      </c>
      <c r="K105" s="68">
        <f t="shared" si="14"/>
        <v>2</v>
      </c>
      <c r="L105" s="68">
        <f t="shared" si="15"/>
        <v>4</v>
      </c>
      <c r="M105" s="115" t="s">
        <v>466</v>
      </c>
      <c r="N105" s="118" t="s">
        <v>13</v>
      </c>
      <c r="O105" s="118" t="s">
        <v>154</v>
      </c>
      <c r="P105" s="115" t="s">
        <v>142</v>
      </c>
      <c r="Q105" s="115" t="s">
        <v>112</v>
      </c>
      <c r="R105" s="115" t="s">
        <v>92</v>
      </c>
      <c r="S105" s="115" t="s">
        <v>70</v>
      </c>
      <c r="T105" s="115" t="s">
        <v>239</v>
      </c>
      <c r="U105" s="115" t="s">
        <v>240</v>
      </c>
      <c r="V105" s="115"/>
      <c r="W105" s="115"/>
      <c r="X105" s="115"/>
      <c r="Y105" s="119"/>
    </row>
    <row r="106" spans="1:25" ht="39.6" x14ac:dyDescent="0.25">
      <c r="A106" s="211" t="str">
        <f t="shared" si="16"/>
        <v>OK</v>
      </c>
      <c r="B106" s="115">
        <v>93</v>
      </c>
      <c r="C106" s="116" t="s">
        <v>758</v>
      </c>
      <c r="D106" s="64"/>
      <c r="E106" s="65">
        <v>1</v>
      </c>
      <c r="F106" s="65"/>
      <c r="G106" s="65"/>
      <c r="H106" s="65"/>
      <c r="I106" s="59">
        <v>1</v>
      </c>
      <c r="J106" s="68">
        <f t="shared" si="13"/>
        <v>4</v>
      </c>
      <c r="K106" s="68">
        <f t="shared" si="14"/>
        <v>4</v>
      </c>
      <c r="L106" s="68">
        <f t="shared" si="15"/>
        <v>4</v>
      </c>
      <c r="M106" s="115" t="s">
        <v>466</v>
      </c>
      <c r="N106" s="118" t="s">
        <v>69</v>
      </c>
      <c r="O106" s="118" t="s">
        <v>196</v>
      </c>
      <c r="P106" s="115" t="s">
        <v>177</v>
      </c>
      <c r="Q106" s="115" t="s">
        <v>89</v>
      </c>
      <c r="R106" s="115" t="s">
        <v>92</v>
      </c>
      <c r="S106" s="115"/>
      <c r="T106" s="115">
        <v>14</v>
      </c>
      <c r="U106" s="115" t="s">
        <v>175</v>
      </c>
      <c r="V106" s="115"/>
      <c r="W106" s="115"/>
      <c r="X106" s="115"/>
      <c r="Y106" s="119"/>
    </row>
    <row r="107" spans="1:25" ht="39.6" x14ac:dyDescent="0.25">
      <c r="A107" s="211" t="str">
        <f t="shared" si="16"/>
        <v>OK</v>
      </c>
      <c r="B107" s="115">
        <v>94</v>
      </c>
      <c r="C107" s="116" t="s">
        <v>759</v>
      </c>
      <c r="D107" s="64"/>
      <c r="E107" s="65"/>
      <c r="F107" s="65"/>
      <c r="G107" s="65">
        <v>1</v>
      </c>
      <c r="H107" s="65"/>
      <c r="I107" s="59">
        <v>1</v>
      </c>
      <c r="J107" s="68">
        <f t="shared" si="13"/>
        <v>2</v>
      </c>
      <c r="K107" s="68">
        <f t="shared" si="14"/>
        <v>2</v>
      </c>
      <c r="L107" s="68">
        <f t="shared" si="15"/>
        <v>4</v>
      </c>
      <c r="M107" s="115" t="s">
        <v>466</v>
      </c>
      <c r="N107" s="118" t="s">
        <v>49</v>
      </c>
      <c r="O107" s="118" t="s">
        <v>66</v>
      </c>
      <c r="P107" s="115" t="s">
        <v>70</v>
      </c>
      <c r="Q107" s="115" t="s">
        <v>41</v>
      </c>
      <c r="R107" s="115" t="s">
        <v>82</v>
      </c>
      <c r="S107" s="115"/>
      <c r="T107" s="115">
        <v>52</v>
      </c>
      <c r="U107" s="115" t="s">
        <v>204</v>
      </c>
      <c r="V107" s="115" t="s">
        <v>198</v>
      </c>
      <c r="W107" s="115"/>
      <c r="X107" s="115"/>
      <c r="Y107" s="119"/>
    </row>
    <row r="108" spans="1:25" ht="15.6" x14ac:dyDescent="0.25">
      <c r="A108" s="301" t="s">
        <v>399</v>
      </c>
      <c r="B108" s="302"/>
      <c r="C108" s="302"/>
      <c r="D108" s="302"/>
      <c r="E108" s="302"/>
      <c r="F108" s="302"/>
      <c r="G108" s="302"/>
      <c r="H108" s="302"/>
      <c r="I108" s="302"/>
      <c r="J108" s="302"/>
      <c r="K108" s="302"/>
      <c r="L108" s="302"/>
      <c r="M108" s="302"/>
      <c r="N108" s="302"/>
      <c r="O108" s="302"/>
      <c r="P108" s="302"/>
      <c r="Q108" s="302"/>
      <c r="R108" s="302"/>
      <c r="S108" s="302"/>
      <c r="T108" s="302"/>
      <c r="U108" s="302"/>
      <c r="V108" s="302"/>
      <c r="W108" s="302"/>
      <c r="X108" s="302"/>
      <c r="Y108" s="303"/>
    </row>
    <row r="109" spans="1:25" ht="39.6" x14ac:dyDescent="0.25">
      <c r="A109" s="211" t="str">
        <f t="shared" ref="A109:A121" si="17">IF(COUNT(D109:H109)&gt;1,"ERROR",IF(COUNT(D109:H109)=0,"ERROR","OK"))</f>
        <v>OK</v>
      </c>
      <c r="B109" s="115">
        <v>95</v>
      </c>
      <c r="C109" s="116" t="s">
        <v>760</v>
      </c>
      <c r="D109" s="64"/>
      <c r="E109" s="65"/>
      <c r="F109" s="65"/>
      <c r="G109" s="65">
        <v>1</v>
      </c>
      <c r="H109" s="65"/>
      <c r="I109" s="59">
        <v>1</v>
      </c>
      <c r="J109" s="68">
        <f t="shared" si="13"/>
        <v>2</v>
      </c>
      <c r="K109" s="68">
        <f t="shared" si="14"/>
        <v>2</v>
      </c>
      <c r="L109" s="68">
        <f t="shared" si="15"/>
        <v>4</v>
      </c>
      <c r="M109" s="115" t="s">
        <v>468</v>
      </c>
      <c r="N109" s="115" t="s">
        <v>195</v>
      </c>
      <c r="O109" s="115" t="s">
        <v>149</v>
      </c>
      <c r="P109" s="115" t="s">
        <v>19</v>
      </c>
      <c r="Q109" s="115" t="s">
        <v>62</v>
      </c>
      <c r="R109" s="115"/>
      <c r="S109" s="115"/>
      <c r="T109" s="115" t="s">
        <v>241</v>
      </c>
      <c r="U109" s="115" t="s">
        <v>172</v>
      </c>
      <c r="V109" s="115"/>
      <c r="W109" s="115"/>
      <c r="X109" s="115"/>
      <c r="Y109" s="119"/>
    </row>
    <row r="110" spans="1:25" ht="39.6" x14ac:dyDescent="0.25">
      <c r="A110" s="211" t="str">
        <f t="shared" si="17"/>
        <v>OK</v>
      </c>
      <c r="B110" s="115">
        <v>96</v>
      </c>
      <c r="C110" s="116" t="s">
        <v>761</v>
      </c>
      <c r="D110" s="64"/>
      <c r="E110" s="65">
        <v>1</v>
      </c>
      <c r="F110" s="65"/>
      <c r="G110" s="65"/>
      <c r="H110" s="65"/>
      <c r="I110" s="59">
        <v>1</v>
      </c>
      <c r="J110" s="68">
        <f t="shared" si="13"/>
        <v>4</v>
      </c>
      <c r="K110" s="68">
        <f t="shared" si="14"/>
        <v>4</v>
      </c>
      <c r="L110" s="68">
        <f t="shared" si="15"/>
        <v>4</v>
      </c>
      <c r="M110" s="115" t="s">
        <v>468</v>
      </c>
      <c r="N110" s="115" t="s">
        <v>242</v>
      </c>
      <c r="O110" s="115" t="s">
        <v>78</v>
      </c>
      <c r="P110" s="115" t="s">
        <v>7</v>
      </c>
      <c r="Q110" s="115"/>
      <c r="R110" s="115"/>
      <c r="S110" s="115"/>
      <c r="T110" s="115" t="s">
        <v>243</v>
      </c>
      <c r="U110" s="115"/>
      <c r="V110" s="115"/>
      <c r="W110" s="115"/>
      <c r="X110" s="115"/>
      <c r="Y110" s="119"/>
    </row>
    <row r="111" spans="1:25" ht="26.4" x14ac:dyDescent="0.25">
      <c r="A111" s="211" t="str">
        <f t="shared" si="17"/>
        <v>OK</v>
      </c>
      <c r="B111" s="115">
        <v>97</v>
      </c>
      <c r="C111" s="116" t="s">
        <v>762</v>
      </c>
      <c r="D111" s="64"/>
      <c r="E111" s="65">
        <v>1</v>
      </c>
      <c r="F111" s="65"/>
      <c r="G111" s="65"/>
      <c r="H111" s="65"/>
      <c r="I111" s="59">
        <v>1</v>
      </c>
      <c r="J111" s="68">
        <f t="shared" si="13"/>
        <v>4</v>
      </c>
      <c r="K111" s="68">
        <f t="shared" si="14"/>
        <v>4</v>
      </c>
      <c r="L111" s="68">
        <f t="shared" si="15"/>
        <v>4</v>
      </c>
      <c r="M111" s="115" t="s">
        <v>468</v>
      </c>
      <c r="N111" s="115" t="s">
        <v>38</v>
      </c>
      <c r="O111" s="115" t="s">
        <v>68</v>
      </c>
      <c r="P111" s="115" t="s">
        <v>80</v>
      </c>
      <c r="Q111" s="115" t="s">
        <v>81</v>
      </c>
      <c r="R111" s="115"/>
      <c r="S111" s="115"/>
      <c r="T111" s="115">
        <v>19</v>
      </c>
      <c r="U111" s="115" t="s">
        <v>244</v>
      </c>
      <c r="V111" s="115" t="s">
        <v>239</v>
      </c>
      <c r="W111" s="115"/>
      <c r="X111" s="115"/>
      <c r="Y111" s="119"/>
    </row>
    <row r="112" spans="1:25" ht="52.8" x14ac:dyDescent="0.25">
      <c r="A112" s="211" t="str">
        <f t="shared" si="17"/>
        <v>OK</v>
      </c>
      <c r="B112" s="115">
        <v>98</v>
      </c>
      <c r="C112" s="116" t="s">
        <v>763</v>
      </c>
      <c r="D112" s="64"/>
      <c r="E112" s="65">
        <v>1</v>
      </c>
      <c r="F112" s="65"/>
      <c r="G112" s="65"/>
      <c r="H112" s="65"/>
      <c r="I112" s="59">
        <v>2</v>
      </c>
      <c r="J112" s="68">
        <f t="shared" si="13"/>
        <v>4</v>
      </c>
      <c r="K112" s="68">
        <f t="shared" si="14"/>
        <v>8</v>
      </c>
      <c r="L112" s="68">
        <f t="shared" si="15"/>
        <v>8</v>
      </c>
      <c r="M112" s="115" t="s">
        <v>468</v>
      </c>
      <c r="N112" s="115" t="s">
        <v>11</v>
      </c>
      <c r="O112" s="115" t="s">
        <v>82</v>
      </c>
      <c r="P112" s="115" t="s">
        <v>73</v>
      </c>
      <c r="Q112" s="115" t="s">
        <v>207</v>
      </c>
      <c r="R112" s="115" t="s">
        <v>161</v>
      </c>
      <c r="S112" s="115"/>
      <c r="T112" s="115" t="s">
        <v>168</v>
      </c>
      <c r="U112" s="115" t="s">
        <v>245</v>
      </c>
      <c r="V112" s="115" t="s">
        <v>169</v>
      </c>
      <c r="W112" s="115" t="s">
        <v>246</v>
      </c>
      <c r="X112" s="115"/>
      <c r="Y112" s="119"/>
    </row>
    <row r="113" spans="1:25" ht="52.8" x14ac:dyDescent="0.25">
      <c r="A113" s="211" t="str">
        <f t="shared" si="17"/>
        <v>OK</v>
      </c>
      <c r="B113" s="115">
        <v>99</v>
      </c>
      <c r="C113" s="116" t="s">
        <v>764</v>
      </c>
      <c r="D113" s="64">
        <v>1</v>
      </c>
      <c r="E113" s="65"/>
      <c r="F113" s="65"/>
      <c r="G113" s="65"/>
      <c r="H113" s="65"/>
      <c r="I113" s="59">
        <v>1</v>
      </c>
      <c r="J113" s="68">
        <f t="shared" si="13"/>
        <v>0</v>
      </c>
      <c r="K113" s="68">
        <f t="shared" si="14"/>
        <v>0</v>
      </c>
      <c r="L113" s="68">
        <f t="shared" si="15"/>
        <v>0</v>
      </c>
      <c r="M113" s="115" t="s">
        <v>468</v>
      </c>
      <c r="N113" s="115" t="s">
        <v>48</v>
      </c>
      <c r="O113" s="115" t="s">
        <v>18</v>
      </c>
      <c r="P113" s="115" t="s">
        <v>62</v>
      </c>
      <c r="Q113" s="115"/>
      <c r="R113" s="115"/>
      <c r="S113" s="115"/>
      <c r="T113" s="115" t="s">
        <v>160</v>
      </c>
      <c r="U113" s="115" t="s">
        <v>247</v>
      </c>
      <c r="V113" s="115" t="s">
        <v>211</v>
      </c>
      <c r="W113" s="115"/>
      <c r="X113" s="115"/>
      <c r="Y113" s="119"/>
    </row>
    <row r="114" spans="1:25" ht="39.6" x14ac:dyDescent="0.25">
      <c r="A114" s="211" t="str">
        <f t="shared" si="17"/>
        <v>OK</v>
      </c>
      <c r="B114" s="115">
        <v>100</v>
      </c>
      <c r="C114" s="116" t="s">
        <v>765</v>
      </c>
      <c r="D114" s="64"/>
      <c r="E114" s="65">
        <v>1</v>
      </c>
      <c r="F114" s="65"/>
      <c r="G114" s="65"/>
      <c r="H114" s="65"/>
      <c r="I114" s="59">
        <v>2</v>
      </c>
      <c r="J114" s="68">
        <f t="shared" si="13"/>
        <v>4</v>
      </c>
      <c r="K114" s="68">
        <f t="shared" si="14"/>
        <v>8</v>
      </c>
      <c r="L114" s="68">
        <f t="shared" si="15"/>
        <v>8</v>
      </c>
      <c r="M114" s="115" t="s">
        <v>468</v>
      </c>
      <c r="N114" s="115" t="s">
        <v>16</v>
      </c>
      <c r="O114" s="115" t="s">
        <v>18</v>
      </c>
      <c r="P114" s="115"/>
      <c r="Q114" s="115"/>
      <c r="R114" s="115"/>
      <c r="S114" s="115"/>
      <c r="T114" s="115" t="s">
        <v>147</v>
      </c>
      <c r="U114" s="115" t="s">
        <v>193</v>
      </c>
      <c r="V114" s="115" t="s">
        <v>150</v>
      </c>
      <c r="W114" s="115"/>
      <c r="X114" s="115"/>
      <c r="Y114" s="119"/>
    </row>
    <row r="115" spans="1:25" ht="39.6" x14ac:dyDescent="0.25">
      <c r="A115" s="211" t="str">
        <f t="shared" si="17"/>
        <v>OK</v>
      </c>
      <c r="B115" s="115">
        <v>101</v>
      </c>
      <c r="C115" s="116" t="s">
        <v>766</v>
      </c>
      <c r="D115" s="64">
        <v>1</v>
      </c>
      <c r="E115" s="65"/>
      <c r="F115" s="65"/>
      <c r="G115" s="65"/>
      <c r="H115" s="65"/>
      <c r="I115" s="59">
        <v>1</v>
      </c>
      <c r="J115" s="68">
        <f t="shared" si="13"/>
        <v>0</v>
      </c>
      <c r="K115" s="68">
        <f t="shared" si="14"/>
        <v>0</v>
      </c>
      <c r="L115" s="68">
        <f t="shared" si="15"/>
        <v>0</v>
      </c>
      <c r="M115" s="115" t="s">
        <v>468</v>
      </c>
      <c r="N115" s="115" t="s">
        <v>61</v>
      </c>
      <c r="O115" s="115" t="s">
        <v>18</v>
      </c>
      <c r="P115" s="115" t="s">
        <v>78</v>
      </c>
      <c r="Q115" s="115" t="s">
        <v>248</v>
      </c>
      <c r="R115" s="115"/>
      <c r="S115" s="115"/>
      <c r="T115" s="115" t="s">
        <v>147</v>
      </c>
      <c r="U115" s="115" t="s">
        <v>193</v>
      </c>
      <c r="V115" s="115" t="s">
        <v>211</v>
      </c>
      <c r="W115" s="115"/>
      <c r="X115" s="115"/>
      <c r="Y115" s="119"/>
    </row>
    <row r="116" spans="1:25" ht="39.6" x14ac:dyDescent="0.25">
      <c r="A116" s="211" t="str">
        <f t="shared" si="17"/>
        <v>OK</v>
      </c>
      <c r="B116" s="115">
        <v>102</v>
      </c>
      <c r="C116" s="116" t="s">
        <v>767</v>
      </c>
      <c r="D116" s="64">
        <v>1</v>
      </c>
      <c r="E116" s="65"/>
      <c r="F116" s="65"/>
      <c r="G116" s="65"/>
      <c r="H116" s="65"/>
      <c r="I116" s="59">
        <v>1</v>
      </c>
      <c r="J116" s="68">
        <f t="shared" si="13"/>
        <v>0</v>
      </c>
      <c r="K116" s="68">
        <f t="shared" si="14"/>
        <v>0</v>
      </c>
      <c r="L116" s="68">
        <f t="shared" si="15"/>
        <v>0</v>
      </c>
      <c r="M116" s="115" t="s">
        <v>468</v>
      </c>
      <c r="N116" s="115" t="s">
        <v>19</v>
      </c>
      <c r="O116" s="115" t="s">
        <v>62</v>
      </c>
      <c r="P116" s="115" t="s">
        <v>78</v>
      </c>
      <c r="Q116" s="115"/>
      <c r="R116" s="115"/>
      <c r="S116" s="115"/>
      <c r="T116" s="115" t="s">
        <v>241</v>
      </c>
      <c r="U116" s="115" t="s">
        <v>193</v>
      </c>
      <c r="V116" s="115"/>
      <c r="W116" s="115"/>
      <c r="X116" s="115"/>
      <c r="Y116" s="119"/>
    </row>
    <row r="117" spans="1:25" ht="26.4" x14ac:dyDescent="0.25">
      <c r="A117" s="211" t="str">
        <f t="shared" si="17"/>
        <v>OK</v>
      </c>
      <c r="B117" s="115">
        <v>103</v>
      </c>
      <c r="C117" s="116" t="s">
        <v>768</v>
      </c>
      <c r="D117" s="64">
        <v>1</v>
      </c>
      <c r="E117" s="65"/>
      <c r="F117" s="65"/>
      <c r="G117" s="65"/>
      <c r="H117" s="65"/>
      <c r="I117" s="59">
        <v>1</v>
      </c>
      <c r="J117" s="68">
        <f t="shared" si="13"/>
        <v>0</v>
      </c>
      <c r="K117" s="68">
        <f t="shared" si="14"/>
        <v>0</v>
      </c>
      <c r="L117" s="68">
        <f t="shared" si="15"/>
        <v>0</v>
      </c>
      <c r="M117" s="115" t="s">
        <v>468</v>
      </c>
      <c r="N117" s="115" t="s">
        <v>249</v>
      </c>
      <c r="O117" s="115" t="s">
        <v>110</v>
      </c>
      <c r="P117" s="115" t="s">
        <v>161</v>
      </c>
      <c r="Q117" s="115" t="s">
        <v>82</v>
      </c>
      <c r="R117" s="115"/>
      <c r="S117" s="115"/>
      <c r="T117" s="115" t="s">
        <v>174</v>
      </c>
      <c r="U117" s="115"/>
      <c r="V117" s="115"/>
      <c r="W117" s="115"/>
      <c r="X117" s="115"/>
      <c r="Y117" s="119"/>
    </row>
    <row r="118" spans="1:25" ht="52.8" x14ac:dyDescent="0.25">
      <c r="A118" s="211" t="str">
        <f t="shared" si="17"/>
        <v>OK</v>
      </c>
      <c r="B118" s="115">
        <v>104</v>
      </c>
      <c r="C118" s="116" t="s">
        <v>769</v>
      </c>
      <c r="D118" s="64">
        <v>1</v>
      </c>
      <c r="E118" s="65"/>
      <c r="F118" s="65"/>
      <c r="G118" s="65"/>
      <c r="H118" s="65"/>
      <c r="I118" s="59">
        <v>1</v>
      </c>
      <c r="J118" s="68">
        <f t="shared" si="13"/>
        <v>0</v>
      </c>
      <c r="K118" s="68">
        <f t="shared" si="14"/>
        <v>0</v>
      </c>
      <c r="L118" s="68">
        <f t="shared" si="15"/>
        <v>0</v>
      </c>
      <c r="M118" s="115" t="s">
        <v>468</v>
      </c>
      <c r="N118" s="115" t="s">
        <v>248</v>
      </c>
      <c r="O118" s="115" t="s">
        <v>189</v>
      </c>
      <c r="P118" s="115" t="s">
        <v>158</v>
      </c>
      <c r="Q118" s="115" t="s">
        <v>78</v>
      </c>
      <c r="R118" s="115" t="s">
        <v>111</v>
      </c>
      <c r="S118" s="115"/>
      <c r="T118" s="115" t="s">
        <v>147</v>
      </c>
      <c r="U118" s="115" t="s">
        <v>148</v>
      </c>
      <c r="V118" s="115" t="s">
        <v>240</v>
      </c>
      <c r="W118" s="115">
        <v>43</v>
      </c>
      <c r="X118" s="115"/>
      <c r="Y118" s="119"/>
    </row>
    <row r="119" spans="1:25" ht="26.4" x14ac:dyDescent="0.25">
      <c r="A119" s="211" t="str">
        <f t="shared" si="17"/>
        <v>OK</v>
      </c>
      <c r="B119" s="115">
        <v>105</v>
      </c>
      <c r="C119" s="116" t="s">
        <v>770</v>
      </c>
      <c r="D119" s="64"/>
      <c r="E119" s="65">
        <v>1</v>
      </c>
      <c r="F119" s="65"/>
      <c r="G119" s="65"/>
      <c r="H119" s="65"/>
      <c r="I119" s="59">
        <v>1</v>
      </c>
      <c r="J119" s="68">
        <f t="shared" si="13"/>
        <v>4</v>
      </c>
      <c r="K119" s="68">
        <f t="shared" si="14"/>
        <v>4</v>
      </c>
      <c r="L119" s="68">
        <f t="shared" si="15"/>
        <v>4</v>
      </c>
      <c r="M119" s="115" t="s">
        <v>468</v>
      </c>
      <c r="N119" s="115" t="s">
        <v>83</v>
      </c>
      <c r="O119" s="115" t="s">
        <v>78</v>
      </c>
      <c r="P119" s="115" t="s">
        <v>85</v>
      </c>
      <c r="Q119" s="115"/>
      <c r="R119" s="115"/>
      <c r="S119" s="115"/>
      <c r="T119" s="115">
        <v>44</v>
      </c>
      <c r="U119" s="115"/>
      <c r="V119" s="115"/>
      <c r="W119" s="115"/>
      <c r="X119" s="115"/>
      <c r="Y119" s="119"/>
    </row>
    <row r="120" spans="1:25" ht="26.4" x14ac:dyDescent="0.25">
      <c r="A120" s="211" t="str">
        <f t="shared" si="17"/>
        <v>OK</v>
      </c>
      <c r="B120" s="115">
        <v>106</v>
      </c>
      <c r="C120" s="116" t="s">
        <v>771</v>
      </c>
      <c r="D120" s="64"/>
      <c r="E120" s="65">
        <v>1</v>
      </c>
      <c r="F120" s="65"/>
      <c r="G120" s="65"/>
      <c r="H120" s="65"/>
      <c r="I120" s="59">
        <v>1</v>
      </c>
      <c r="J120" s="68">
        <f t="shared" si="13"/>
        <v>4</v>
      </c>
      <c r="K120" s="68">
        <f t="shared" si="14"/>
        <v>4</v>
      </c>
      <c r="L120" s="68">
        <f t="shared" si="15"/>
        <v>4</v>
      </c>
      <c r="M120" s="115" t="s">
        <v>468</v>
      </c>
      <c r="N120" s="115" t="s">
        <v>111</v>
      </c>
      <c r="O120" s="115"/>
      <c r="P120" s="115"/>
      <c r="Q120" s="115"/>
      <c r="R120" s="115"/>
      <c r="S120" s="115"/>
      <c r="T120" s="115">
        <v>44</v>
      </c>
      <c r="U120" s="115" t="s">
        <v>233</v>
      </c>
      <c r="V120" s="115" t="s">
        <v>234</v>
      </c>
      <c r="W120" s="115"/>
      <c r="X120" s="115"/>
      <c r="Y120" s="119"/>
    </row>
    <row r="121" spans="1:25" ht="39.6" x14ac:dyDescent="0.25">
      <c r="A121" s="211" t="str">
        <f t="shared" si="17"/>
        <v>OK</v>
      </c>
      <c r="B121" s="115">
        <v>107</v>
      </c>
      <c r="C121" s="116" t="s">
        <v>772</v>
      </c>
      <c r="D121" s="64"/>
      <c r="E121" s="65"/>
      <c r="F121" s="65"/>
      <c r="G121" s="65"/>
      <c r="H121" s="65">
        <v>1</v>
      </c>
      <c r="I121" s="59">
        <v>1</v>
      </c>
      <c r="J121" s="68">
        <f t="shared" si="13"/>
        <v>1</v>
      </c>
      <c r="K121" s="68">
        <f t="shared" si="14"/>
        <v>1</v>
      </c>
      <c r="L121" s="68">
        <f t="shared" si="15"/>
        <v>4</v>
      </c>
      <c r="M121" s="115" t="s">
        <v>468</v>
      </c>
      <c r="N121" s="115" t="s">
        <v>81</v>
      </c>
      <c r="O121" s="115" t="s">
        <v>84</v>
      </c>
      <c r="P121" s="115" t="s">
        <v>83</v>
      </c>
      <c r="Q121" s="115" t="s">
        <v>80</v>
      </c>
      <c r="R121" s="115" t="s">
        <v>58</v>
      </c>
      <c r="S121" s="115" t="s">
        <v>227</v>
      </c>
      <c r="T121" s="115" t="s">
        <v>174</v>
      </c>
      <c r="U121" s="115"/>
      <c r="V121" s="115"/>
      <c r="W121" s="115"/>
      <c r="X121" s="115"/>
      <c r="Y121" s="119"/>
    </row>
    <row r="122" spans="1:25" ht="15.6" x14ac:dyDescent="0.25">
      <c r="A122" s="301" t="s">
        <v>400</v>
      </c>
      <c r="B122" s="302"/>
      <c r="C122" s="302"/>
      <c r="D122" s="302"/>
      <c r="E122" s="302"/>
      <c r="F122" s="302"/>
      <c r="G122" s="302"/>
      <c r="H122" s="302"/>
      <c r="I122" s="302"/>
      <c r="J122" s="302"/>
      <c r="K122" s="302"/>
      <c r="L122" s="302"/>
      <c r="M122" s="302"/>
      <c r="N122" s="302"/>
      <c r="O122" s="302"/>
      <c r="P122" s="302"/>
      <c r="Q122" s="302"/>
      <c r="R122" s="302"/>
      <c r="S122" s="302"/>
      <c r="T122" s="302"/>
      <c r="U122" s="302"/>
      <c r="V122" s="302"/>
      <c r="W122" s="302"/>
      <c r="X122" s="302"/>
      <c r="Y122" s="303"/>
    </row>
    <row r="123" spans="1:25" ht="39.6" x14ac:dyDescent="0.25">
      <c r="A123" s="211" t="str">
        <f t="shared" ref="A123:A128" si="18">IF(COUNT(D123:H123)&gt;1,"ERROR",IF(COUNT(D123:H123)=0,"ERROR","OK"))</f>
        <v>OK</v>
      </c>
      <c r="B123" s="115">
        <v>108</v>
      </c>
      <c r="C123" s="116" t="s">
        <v>773</v>
      </c>
      <c r="D123" s="64"/>
      <c r="E123" s="65"/>
      <c r="F123" s="65">
        <v>1</v>
      </c>
      <c r="G123" s="65"/>
      <c r="H123" s="65"/>
      <c r="I123" s="59">
        <v>1</v>
      </c>
      <c r="J123" s="68">
        <f t="shared" si="13"/>
        <v>3</v>
      </c>
      <c r="K123" s="68">
        <f t="shared" si="14"/>
        <v>3</v>
      </c>
      <c r="L123" s="68">
        <f t="shared" si="15"/>
        <v>4</v>
      </c>
      <c r="M123" s="115" t="s">
        <v>486</v>
      </c>
      <c r="N123" s="115" t="s">
        <v>60</v>
      </c>
      <c r="O123" s="115" t="s">
        <v>56</v>
      </c>
      <c r="P123" s="115" t="s">
        <v>59</v>
      </c>
      <c r="Q123" s="115"/>
      <c r="R123" s="115"/>
      <c r="S123" s="115"/>
      <c r="T123" s="115" t="s">
        <v>206</v>
      </c>
      <c r="U123" s="115"/>
      <c r="V123" s="115"/>
      <c r="W123" s="115"/>
      <c r="X123" s="115"/>
      <c r="Y123" s="119"/>
    </row>
    <row r="124" spans="1:25" ht="52.8" x14ac:dyDescent="0.25">
      <c r="A124" s="211" t="str">
        <f t="shared" si="18"/>
        <v>OK</v>
      </c>
      <c r="B124" s="115">
        <v>109</v>
      </c>
      <c r="C124" s="116" t="s">
        <v>774</v>
      </c>
      <c r="D124" s="64"/>
      <c r="E124" s="65">
        <v>1</v>
      </c>
      <c r="F124" s="65"/>
      <c r="G124" s="65"/>
      <c r="H124" s="65"/>
      <c r="I124" s="59">
        <v>1</v>
      </c>
      <c r="J124" s="68">
        <f t="shared" si="13"/>
        <v>4</v>
      </c>
      <c r="K124" s="68">
        <f t="shared" si="14"/>
        <v>4</v>
      </c>
      <c r="L124" s="68">
        <f t="shared" si="15"/>
        <v>4</v>
      </c>
      <c r="M124" s="115" t="s">
        <v>486</v>
      </c>
      <c r="N124" s="115" t="s">
        <v>137</v>
      </c>
      <c r="O124" s="115" t="s">
        <v>227</v>
      </c>
      <c r="P124" s="115" t="s">
        <v>38</v>
      </c>
      <c r="Q124" s="115" t="s">
        <v>59</v>
      </c>
      <c r="R124" s="115"/>
      <c r="S124" s="115"/>
      <c r="T124" s="115">
        <v>19</v>
      </c>
      <c r="U124" s="115"/>
      <c r="V124" s="115"/>
      <c r="W124" s="115"/>
      <c r="X124" s="115"/>
      <c r="Y124" s="119"/>
    </row>
    <row r="125" spans="1:25" x14ac:dyDescent="0.25">
      <c r="A125" s="211" t="str">
        <f t="shared" si="18"/>
        <v>OK</v>
      </c>
      <c r="B125" s="115">
        <v>110</v>
      </c>
      <c r="C125" s="116" t="s">
        <v>775</v>
      </c>
      <c r="D125" s="64"/>
      <c r="E125" s="65"/>
      <c r="F125" s="65"/>
      <c r="G125" s="65">
        <v>1</v>
      </c>
      <c r="H125" s="65"/>
      <c r="I125" s="59">
        <v>1</v>
      </c>
      <c r="J125" s="68">
        <f t="shared" si="13"/>
        <v>2</v>
      </c>
      <c r="K125" s="68">
        <f t="shared" si="14"/>
        <v>2</v>
      </c>
      <c r="L125" s="68">
        <f t="shared" si="15"/>
        <v>4</v>
      </c>
      <c r="M125" s="115" t="s">
        <v>486</v>
      </c>
      <c r="N125" s="115" t="s">
        <v>20</v>
      </c>
      <c r="O125" s="115" t="s">
        <v>57</v>
      </c>
      <c r="P125" s="115" t="s">
        <v>63</v>
      </c>
      <c r="Q125" s="115"/>
      <c r="R125" s="115"/>
      <c r="S125" s="115"/>
      <c r="T125" s="115" t="s">
        <v>216</v>
      </c>
      <c r="U125" s="115" t="s">
        <v>147</v>
      </c>
      <c r="V125" s="115" t="s">
        <v>148</v>
      </c>
      <c r="W125" s="115"/>
      <c r="X125" s="115"/>
      <c r="Y125" s="119"/>
    </row>
    <row r="126" spans="1:25" ht="50.55" customHeight="1" x14ac:dyDescent="0.25">
      <c r="A126" s="211" t="str">
        <f t="shared" si="18"/>
        <v>OK</v>
      </c>
      <c r="B126" s="115">
        <v>111</v>
      </c>
      <c r="C126" s="55" t="s">
        <v>776</v>
      </c>
      <c r="D126" s="64"/>
      <c r="E126" s="65"/>
      <c r="F126" s="65"/>
      <c r="G126" s="65">
        <v>1</v>
      </c>
      <c r="H126" s="65"/>
      <c r="I126" s="59">
        <v>1</v>
      </c>
      <c r="J126" s="68">
        <f t="shared" si="13"/>
        <v>2</v>
      </c>
      <c r="K126" s="68">
        <f t="shared" si="14"/>
        <v>2</v>
      </c>
      <c r="L126" s="68">
        <f t="shared" si="15"/>
        <v>4</v>
      </c>
      <c r="M126" s="115" t="s">
        <v>486</v>
      </c>
      <c r="N126" s="115" t="s">
        <v>20</v>
      </c>
      <c r="O126" s="115" t="s">
        <v>52</v>
      </c>
      <c r="P126" s="115" t="s">
        <v>53</v>
      </c>
      <c r="Q126" s="115" t="s">
        <v>54</v>
      </c>
      <c r="R126" s="115" t="s">
        <v>55</v>
      </c>
      <c r="S126" s="115"/>
      <c r="T126" s="115" t="s">
        <v>147</v>
      </c>
      <c r="U126" s="115" t="s">
        <v>193</v>
      </c>
      <c r="V126" s="115"/>
      <c r="W126" s="115"/>
      <c r="X126" s="115"/>
      <c r="Y126" s="119"/>
    </row>
    <row r="127" spans="1:25" ht="26.4" x14ac:dyDescent="0.25">
      <c r="A127" s="211" t="str">
        <f t="shared" si="18"/>
        <v>OK</v>
      </c>
      <c r="B127" s="115">
        <v>112</v>
      </c>
      <c r="C127" s="116" t="s">
        <v>777</v>
      </c>
      <c r="D127" s="64"/>
      <c r="E127" s="65"/>
      <c r="F127" s="65"/>
      <c r="G127" s="65"/>
      <c r="H127" s="65">
        <v>1</v>
      </c>
      <c r="I127" s="59">
        <v>2</v>
      </c>
      <c r="J127" s="68">
        <f t="shared" si="13"/>
        <v>1</v>
      </c>
      <c r="K127" s="68">
        <f t="shared" si="14"/>
        <v>2</v>
      </c>
      <c r="L127" s="68">
        <f t="shared" si="15"/>
        <v>8</v>
      </c>
      <c r="M127" s="115" t="s">
        <v>486</v>
      </c>
      <c r="N127" s="115" t="s">
        <v>64</v>
      </c>
      <c r="O127" s="115" t="s">
        <v>65</v>
      </c>
      <c r="P127" s="115" t="s">
        <v>250</v>
      </c>
      <c r="Q127" s="115"/>
      <c r="R127" s="115"/>
      <c r="S127" s="115"/>
      <c r="T127" s="115" t="s">
        <v>147</v>
      </c>
      <c r="U127" s="115" t="s">
        <v>148</v>
      </c>
      <c r="V127" s="115"/>
      <c r="W127" s="115"/>
      <c r="X127" s="115"/>
      <c r="Y127" s="119"/>
    </row>
    <row r="128" spans="1:25" ht="26.4" x14ac:dyDescent="0.25">
      <c r="A128" s="211" t="str">
        <f t="shared" si="18"/>
        <v>OK</v>
      </c>
      <c r="B128" s="115">
        <v>113</v>
      </c>
      <c r="C128" s="116" t="s">
        <v>778</v>
      </c>
      <c r="D128" s="64">
        <v>1</v>
      </c>
      <c r="E128" s="65"/>
      <c r="F128" s="65"/>
      <c r="G128" s="65"/>
      <c r="H128" s="65"/>
      <c r="I128" s="59">
        <v>1</v>
      </c>
      <c r="J128" s="68">
        <f t="shared" si="13"/>
        <v>0</v>
      </c>
      <c r="K128" s="68">
        <f t="shared" si="14"/>
        <v>0</v>
      </c>
      <c r="L128" s="68">
        <f t="shared" si="15"/>
        <v>0</v>
      </c>
      <c r="M128" s="115" t="s">
        <v>486</v>
      </c>
      <c r="N128" s="115" t="s">
        <v>64</v>
      </c>
      <c r="O128" s="115" t="s">
        <v>65</v>
      </c>
      <c r="P128" s="115" t="s">
        <v>250</v>
      </c>
      <c r="Q128" s="115"/>
      <c r="R128" s="115"/>
      <c r="S128" s="115"/>
      <c r="T128" s="115" t="s">
        <v>147</v>
      </c>
      <c r="U128" s="115" t="s">
        <v>148</v>
      </c>
      <c r="V128" s="115"/>
      <c r="W128" s="115"/>
      <c r="X128" s="115"/>
      <c r="Y128" s="119"/>
    </row>
    <row r="129" spans="1:25" ht="15.6" x14ac:dyDescent="0.25">
      <c r="A129" s="301" t="s">
        <v>779</v>
      </c>
      <c r="B129" s="302"/>
      <c r="C129" s="302"/>
      <c r="D129" s="302"/>
      <c r="E129" s="302"/>
      <c r="F129" s="302"/>
      <c r="G129" s="302"/>
      <c r="H129" s="302"/>
      <c r="I129" s="302"/>
      <c r="J129" s="302"/>
      <c r="K129" s="302"/>
      <c r="L129" s="302"/>
      <c r="M129" s="302"/>
      <c r="N129" s="302"/>
      <c r="O129" s="302"/>
      <c r="P129" s="302"/>
      <c r="Q129" s="302"/>
      <c r="R129" s="302"/>
      <c r="S129" s="302"/>
      <c r="T129" s="302"/>
      <c r="U129" s="302"/>
      <c r="V129" s="302"/>
      <c r="W129" s="302"/>
      <c r="X129" s="302"/>
      <c r="Y129" s="303"/>
    </row>
    <row r="130" spans="1:25" ht="39.6" x14ac:dyDescent="0.25">
      <c r="A130" s="211" t="str">
        <f t="shared" ref="A130:A147" si="19">IF(COUNT(D130:H130)&gt;1,"ERROR",IF(COUNT(D130:H130)=0,"ERROR","OK"))</f>
        <v>OK</v>
      </c>
      <c r="B130" s="115">
        <v>114</v>
      </c>
      <c r="C130" s="116" t="s">
        <v>780</v>
      </c>
      <c r="D130" s="64"/>
      <c r="E130" s="65">
        <v>1</v>
      </c>
      <c r="F130" s="65"/>
      <c r="G130" s="65"/>
      <c r="H130" s="65"/>
      <c r="I130" s="59">
        <v>1</v>
      </c>
      <c r="J130" s="68">
        <f t="shared" ref="J130:J192" si="20">(E130*4+F130*3+G130*2+H130*1+D130*0)</f>
        <v>4</v>
      </c>
      <c r="K130" s="68">
        <f t="shared" ref="K130:K192" si="21">J130*I130</f>
        <v>4</v>
      </c>
      <c r="L130" s="68">
        <f t="shared" si="15"/>
        <v>4</v>
      </c>
      <c r="M130" s="115" t="s">
        <v>191</v>
      </c>
      <c r="N130" s="115" t="s">
        <v>17</v>
      </c>
      <c r="O130" s="115" t="s">
        <v>95</v>
      </c>
      <c r="P130" s="115" t="s">
        <v>96</v>
      </c>
      <c r="Q130" s="115" t="s">
        <v>97</v>
      </c>
      <c r="R130" s="115"/>
      <c r="S130" s="115"/>
      <c r="T130" s="115" t="s">
        <v>216</v>
      </c>
      <c r="U130" s="115" t="s">
        <v>193</v>
      </c>
      <c r="V130" s="115" t="s">
        <v>147</v>
      </c>
      <c r="W130" s="115"/>
      <c r="X130" s="115"/>
      <c r="Y130" s="119"/>
    </row>
    <row r="131" spans="1:25" ht="52.8" x14ac:dyDescent="0.25">
      <c r="A131" s="211" t="str">
        <f t="shared" si="19"/>
        <v>OK</v>
      </c>
      <c r="B131" s="115">
        <v>115</v>
      </c>
      <c r="C131" s="116" t="s">
        <v>781</v>
      </c>
      <c r="D131" s="64"/>
      <c r="E131" s="65">
        <v>1</v>
      </c>
      <c r="F131" s="65"/>
      <c r="G131" s="65"/>
      <c r="H131" s="65"/>
      <c r="I131" s="59">
        <v>1</v>
      </c>
      <c r="J131" s="68">
        <f t="shared" si="20"/>
        <v>4</v>
      </c>
      <c r="K131" s="68">
        <f t="shared" si="21"/>
        <v>4</v>
      </c>
      <c r="L131" s="68">
        <f t="shared" si="15"/>
        <v>4</v>
      </c>
      <c r="M131" s="115" t="s">
        <v>191</v>
      </c>
      <c r="N131" s="115" t="s">
        <v>95</v>
      </c>
      <c r="O131" s="115" t="s">
        <v>96</v>
      </c>
      <c r="P131" s="115" t="s">
        <v>97</v>
      </c>
      <c r="Q131" s="115" t="s">
        <v>29</v>
      </c>
      <c r="R131" s="115" t="s">
        <v>28</v>
      </c>
      <c r="S131" s="115"/>
      <c r="T131" s="115" t="s">
        <v>147</v>
      </c>
      <c r="U131" s="115" t="s">
        <v>148</v>
      </c>
      <c r="V131" s="115"/>
      <c r="W131" s="115"/>
      <c r="X131" s="115"/>
      <c r="Y131" s="119"/>
    </row>
    <row r="132" spans="1:25" x14ac:dyDescent="0.25">
      <c r="A132" s="211" t="str">
        <f t="shared" si="19"/>
        <v>OK</v>
      </c>
      <c r="B132" s="115">
        <v>116</v>
      </c>
      <c r="C132" s="116" t="s">
        <v>782</v>
      </c>
      <c r="D132" s="64"/>
      <c r="E132" s="65">
        <v>1</v>
      </c>
      <c r="F132" s="65"/>
      <c r="G132" s="65"/>
      <c r="H132" s="65"/>
      <c r="I132" s="59">
        <v>1</v>
      </c>
      <c r="J132" s="68">
        <f t="shared" si="20"/>
        <v>4</v>
      </c>
      <c r="K132" s="68">
        <f t="shared" si="21"/>
        <v>4</v>
      </c>
      <c r="L132" s="68">
        <f t="shared" si="15"/>
        <v>4</v>
      </c>
      <c r="M132" s="115" t="s">
        <v>191</v>
      </c>
      <c r="N132" s="115" t="s">
        <v>95</v>
      </c>
      <c r="O132" s="115" t="s">
        <v>96</v>
      </c>
      <c r="P132" s="115" t="s">
        <v>251</v>
      </c>
      <c r="Q132" s="115"/>
      <c r="R132" s="115"/>
      <c r="S132" s="115"/>
      <c r="T132" s="115" t="s">
        <v>216</v>
      </c>
      <c r="U132" s="115" t="s">
        <v>147</v>
      </c>
      <c r="V132" s="115"/>
      <c r="W132" s="115"/>
      <c r="X132" s="115"/>
      <c r="Y132" s="119"/>
    </row>
    <row r="133" spans="1:25" ht="26.4" x14ac:dyDescent="0.25">
      <c r="A133" s="211" t="str">
        <f t="shared" si="19"/>
        <v>OK</v>
      </c>
      <c r="B133" s="115">
        <v>117</v>
      </c>
      <c r="C133" s="116" t="s">
        <v>783</v>
      </c>
      <c r="D133" s="64"/>
      <c r="E133" s="65">
        <v>1</v>
      </c>
      <c r="F133" s="65"/>
      <c r="G133" s="65"/>
      <c r="H133" s="65"/>
      <c r="I133" s="59">
        <v>1</v>
      </c>
      <c r="J133" s="68">
        <f t="shared" si="20"/>
        <v>4</v>
      </c>
      <c r="K133" s="68">
        <f t="shared" si="21"/>
        <v>4</v>
      </c>
      <c r="L133" s="68">
        <f t="shared" si="15"/>
        <v>4</v>
      </c>
      <c r="M133" s="115" t="s">
        <v>191</v>
      </c>
      <c r="N133" s="115" t="s">
        <v>96</v>
      </c>
      <c r="O133" s="115" t="s">
        <v>95</v>
      </c>
      <c r="P133" s="115" t="s">
        <v>251</v>
      </c>
      <c r="Q133" s="115"/>
      <c r="R133" s="115"/>
      <c r="S133" s="115"/>
      <c r="T133" s="115" t="s">
        <v>216</v>
      </c>
      <c r="U133" s="115" t="s">
        <v>147</v>
      </c>
      <c r="V133" s="115"/>
      <c r="W133" s="115"/>
      <c r="X133" s="115"/>
      <c r="Y133" s="119"/>
    </row>
    <row r="134" spans="1:25" ht="26.4" x14ac:dyDescent="0.25">
      <c r="A134" s="211" t="str">
        <f t="shared" si="19"/>
        <v>OK</v>
      </c>
      <c r="B134" s="115">
        <v>118</v>
      </c>
      <c r="C134" s="116" t="s">
        <v>784</v>
      </c>
      <c r="D134" s="64"/>
      <c r="E134" s="65">
        <v>1</v>
      </c>
      <c r="F134" s="65"/>
      <c r="G134" s="65"/>
      <c r="H134" s="65"/>
      <c r="I134" s="59">
        <v>2</v>
      </c>
      <c r="J134" s="68">
        <f t="shared" si="20"/>
        <v>4</v>
      </c>
      <c r="K134" s="68">
        <f t="shared" si="21"/>
        <v>8</v>
      </c>
      <c r="L134" s="68">
        <f t="shared" si="15"/>
        <v>8</v>
      </c>
      <c r="M134" s="115" t="s">
        <v>191</v>
      </c>
      <c r="N134" s="115" t="s">
        <v>95</v>
      </c>
      <c r="O134" s="115" t="s">
        <v>96</v>
      </c>
      <c r="P134" s="115"/>
      <c r="Q134" s="115"/>
      <c r="R134" s="115"/>
      <c r="S134" s="115"/>
      <c r="T134" s="115" t="s">
        <v>216</v>
      </c>
      <c r="U134" s="115" t="s">
        <v>147</v>
      </c>
      <c r="V134" s="115"/>
      <c r="W134" s="115"/>
      <c r="X134" s="115"/>
      <c r="Y134" s="119"/>
    </row>
    <row r="135" spans="1:25" ht="52.8" x14ac:dyDescent="0.25">
      <c r="A135" s="211" t="str">
        <f t="shared" si="19"/>
        <v>OK</v>
      </c>
      <c r="B135" s="115">
        <v>119</v>
      </c>
      <c r="C135" s="116" t="s">
        <v>785</v>
      </c>
      <c r="D135" s="64"/>
      <c r="E135" s="65">
        <v>1</v>
      </c>
      <c r="F135" s="65"/>
      <c r="G135" s="65"/>
      <c r="H135" s="65"/>
      <c r="I135" s="59">
        <v>1</v>
      </c>
      <c r="J135" s="68">
        <f t="shared" si="20"/>
        <v>4</v>
      </c>
      <c r="K135" s="68">
        <f t="shared" si="21"/>
        <v>4</v>
      </c>
      <c r="L135" s="68">
        <f t="shared" si="15"/>
        <v>4</v>
      </c>
      <c r="M135" s="115" t="s">
        <v>191</v>
      </c>
      <c r="N135" s="115" t="s">
        <v>97</v>
      </c>
      <c r="O135" s="115" t="s">
        <v>251</v>
      </c>
      <c r="P135" s="115"/>
      <c r="Q135" s="115"/>
      <c r="R135" s="115"/>
      <c r="S135" s="115"/>
      <c r="T135" s="115" t="s">
        <v>216</v>
      </c>
      <c r="U135" s="115" t="s">
        <v>147</v>
      </c>
      <c r="V135" s="115" t="s">
        <v>156</v>
      </c>
      <c r="W135" s="115" t="s">
        <v>146</v>
      </c>
      <c r="X135" s="115"/>
      <c r="Y135" s="119"/>
    </row>
    <row r="136" spans="1:25" ht="52.8" x14ac:dyDescent="0.25">
      <c r="A136" s="211" t="str">
        <f t="shared" si="19"/>
        <v>OK</v>
      </c>
      <c r="B136" s="115">
        <v>120</v>
      </c>
      <c r="C136" s="116" t="s">
        <v>786</v>
      </c>
      <c r="D136" s="64">
        <v>1</v>
      </c>
      <c r="E136" s="65"/>
      <c r="F136" s="65"/>
      <c r="G136" s="65"/>
      <c r="H136" s="65"/>
      <c r="I136" s="59">
        <v>1</v>
      </c>
      <c r="J136" s="68">
        <f t="shared" si="20"/>
        <v>0</v>
      </c>
      <c r="K136" s="68">
        <f t="shared" si="21"/>
        <v>0</v>
      </c>
      <c r="L136" s="68">
        <f t="shared" si="15"/>
        <v>0</v>
      </c>
      <c r="M136" s="115" t="s">
        <v>191</v>
      </c>
      <c r="N136" s="115" t="s">
        <v>96</v>
      </c>
      <c r="O136" s="115" t="s">
        <v>252</v>
      </c>
      <c r="P136" s="115" t="s">
        <v>253</v>
      </c>
      <c r="Q136" s="115"/>
      <c r="R136" s="115"/>
      <c r="S136" s="115"/>
      <c r="T136" s="115" t="s">
        <v>216</v>
      </c>
      <c r="U136" s="115" t="s">
        <v>147</v>
      </c>
      <c r="V136" s="115" t="s">
        <v>156</v>
      </c>
      <c r="W136" s="115" t="s">
        <v>146</v>
      </c>
      <c r="X136" s="115"/>
      <c r="Y136" s="119"/>
    </row>
    <row r="137" spans="1:25" ht="39.6" x14ac:dyDescent="0.25">
      <c r="A137" s="211" t="str">
        <f t="shared" si="19"/>
        <v>OK</v>
      </c>
      <c r="B137" s="115">
        <v>121</v>
      </c>
      <c r="C137" s="116" t="s">
        <v>787</v>
      </c>
      <c r="D137" s="64">
        <v>1</v>
      </c>
      <c r="E137" s="65"/>
      <c r="F137" s="65"/>
      <c r="G137" s="65"/>
      <c r="H137" s="65"/>
      <c r="I137" s="59">
        <v>1</v>
      </c>
      <c r="J137" s="68">
        <f t="shared" si="20"/>
        <v>0</v>
      </c>
      <c r="K137" s="68">
        <f t="shared" si="21"/>
        <v>0</v>
      </c>
      <c r="L137" s="68">
        <f t="shared" si="15"/>
        <v>0</v>
      </c>
      <c r="M137" s="115" t="s">
        <v>191</v>
      </c>
      <c r="N137" s="115" t="s">
        <v>96</v>
      </c>
      <c r="O137" s="115" t="s">
        <v>252</v>
      </c>
      <c r="P137" s="115" t="s">
        <v>27</v>
      </c>
      <c r="Q137" s="115" t="s">
        <v>29</v>
      </c>
      <c r="R137" s="115"/>
      <c r="S137" s="115"/>
      <c r="T137" s="115" t="s">
        <v>216</v>
      </c>
      <c r="U137" s="115" t="s">
        <v>147</v>
      </c>
      <c r="V137" s="115" t="s">
        <v>156</v>
      </c>
      <c r="W137" s="115"/>
      <c r="X137" s="115"/>
      <c r="Y137" s="119"/>
    </row>
    <row r="138" spans="1:25" ht="39.6" x14ac:dyDescent="0.25">
      <c r="A138" s="211" t="str">
        <f t="shared" si="19"/>
        <v>OK</v>
      </c>
      <c r="B138" s="115">
        <v>122</v>
      </c>
      <c r="C138" s="116" t="s">
        <v>788</v>
      </c>
      <c r="D138" s="64">
        <v>1</v>
      </c>
      <c r="E138" s="65"/>
      <c r="F138" s="65"/>
      <c r="G138" s="65"/>
      <c r="H138" s="65"/>
      <c r="I138" s="59">
        <v>1</v>
      </c>
      <c r="J138" s="68">
        <f t="shared" si="20"/>
        <v>0</v>
      </c>
      <c r="K138" s="68">
        <f t="shared" si="21"/>
        <v>0</v>
      </c>
      <c r="L138" s="68">
        <f t="shared" si="15"/>
        <v>0</v>
      </c>
      <c r="M138" s="115" t="s">
        <v>191</v>
      </c>
      <c r="N138" s="115" t="s">
        <v>96</v>
      </c>
      <c r="O138" s="115" t="s">
        <v>252</v>
      </c>
      <c r="P138" s="115" t="s">
        <v>27</v>
      </c>
      <c r="Q138" s="115" t="s">
        <v>29</v>
      </c>
      <c r="R138" s="115"/>
      <c r="S138" s="115"/>
      <c r="T138" s="115" t="s">
        <v>216</v>
      </c>
      <c r="U138" s="115" t="s">
        <v>147</v>
      </c>
      <c r="V138" s="115" t="s">
        <v>156</v>
      </c>
      <c r="W138" s="115"/>
      <c r="X138" s="115"/>
      <c r="Y138" s="119"/>
    </row>
    <row r="139" spans="1:25" ht="39.6" x14ac:dyDescent="0.25">
      <c r="A139" s="211" t="str">
        <f t="shared" si="19"/>
        <v>OK</v>
      </c>
      <c r="B139" s="115">
        <v>123</v>
      </c>
      <c r="C139" s="116" t="s">
        <v>789</v>
      </c>
      <c r="D139" s="64">
        <v>1</v>
      </c>
      <c r="E139" s="65"/>
      <c r="F139" s="65"/>
      <c r="G139" s="65"/>
      <c r="H139" s="65"/>
      <c r="I139" s="59">
        <v>1</v>
      </c>
      <c r="J139" s="68">
        <f t="shared" si="20"/>
        <v>0</v>
      </c>
      <c r="K139" s="68">
        <f t="shared" si="21"/>
        <v>0</v>
      </c>
      <c r="L139" s="68">
        <f t="shared" si="15"/>
        <v>0</v>
      </c>
      <c r="M139" s="115" t="s">
        <v>191</v>
      </c>
      <c r="N139" s="115" t="s">
        <v>96</v>
      </c>
      <c r="O139" s="115" t="s">
        <v>252</v>
      </c>
      <c r="P139" s="115" t="s">
        <v>253</v>
      </c>
      <c r="Q139" s="115"/>
      <c r="R139" s="115"/>
      <c r="S139" s="115"/>
      <c r="T139" s="115" t="s">
        <v>216</v>
      </c>
      <c r="U139" s="115" t="s">
        <v>147</v>
      </c>
      <c r="V139" s="115" t="s">
        <v>156</v>
      </c>
      <c r="W139" s="115"/>
      <c r="X139" s="115"/>
      <c r="Y139" s="119"/>
    </row>
    <row r="140" spans="1:25" ht="39.450000000000003" customHeight="1" x14ac:dyDescent="0.25">
      <c r="A140" s="211" t="str">
        <f t="shared" si="19"/>
        <v>OK</v>
      </c>
      <c r="B140" s="115">
        <v>124</v>
      </c>
      <c r="C140" s="116" t="s">
        <v>790</v>
      </c>
      <c r="D140" s="64">
        <v>1</v>
      </c>
      <c r="E140" s="65"/>
      <c r="F140" s="65"/>
      <c r="G140" s="65"/>
      <c r="H140" s="65"/>
      <c r="I140" s="59">
        <v>1</v>
      </c>
      <c r="J140" s="68">
        <f t="shared" si="20"/>
        <v>0</v>
      </c>
      <c r="K140" s="68">
        <f t="shared" si="21"/>
        <v>0</v>
      </c>
      <c r="L140" s="68">
        <f t="shared" si="15"/>
        <v>0</v>
      </c>
      <c r="M140" s="115" t="s">
        <v>191</v>
      </c>
      <c r="N140" s="115" t="s">
        <v>96</v>
      </c>
      <c r="O140" s="115" t="s">
        <v>252</v>
      </c>
      <c r="P140" s="115" t="s">
        <v>253</v>
      </c>
      <c r="Q140" s="115" t="s">
        <v>27</v>
      </c>
      <c r="R140" s="115" t="s">
        <v>29</v>
      </c>
      <c r="S140" s="115"/>
      <c r="T140" s="115" t="s">
        <v>216</v>
      </c>
      <c r="U140" s="115" t="s">
        <v>147</v>
      </c>
      <c r="V140" s="115" t="s">
        <v>156</v>
      </c>
      <c r="W140" s="115" t="s">
        <v>193</v>
      </c>
      <c r="X140" s="115"/>
      <c r="Y140" s="119"/>
    </row>
    <row r="141" spans="1:25" ht="26.4" x14ac:dyDescent="0.25">
      <c r="A141" s="211" t="str">
        <f t="shared" si="19"/>
        <v>OK</v>
      </c>
      <c r="B141" s="115">
        <v>125</v>
      </c>
      <c r="C141" s="116" t="s">
        <v>791</v>
      </c>
      <c r="D141" s="64">
        <v>1</v>
      </c>
      <c r="E141" s="65"/>
      <c r="F141" s="65"/>
      <c r="G141" s="65"/>
      <c r="H141" s="65"/>
      <c r="I141" s="59">
        <v>1</v>
      </c>
      <c r="J141" s="68">
        <f t="shared" si="20"/>
        <v>0</v>
      </c>
      <c r="K141" s="68">
        <f t="shared" si="21"/>
        <v>0</v>
      </c>
      <c r="L141" s="68">
        <f t="shared" si="15"/>
        <v>0</v>
      </c>
      <c r="M141" s="115" t="s">
        <v>191</v>
      </c>
      <c r="N141" s="115" t="s">
        <v>96</v>
      </c>
      <c r="O141" s="115" t="s">
        <v>27</v>
      </c>
      <c r="P141" s="115" t="s">
        <v>29</v>
      </c>
      <c r="Q141" s="115"/>
      <c r="R141" s="115"/>
      <c r="S141" s="115"/>
      <c r="T141" s="115" t="s">
        <v>216</v>
      </c>
      <c r="U141" s="115" t="s">
        <v>147</v>
      </c>
      <c r="V141" s="115" t="s">
        <v>156</v>
      </c>
      <c r="W141" s="115"/>
      <c r="X141" s="115"/>
      <c r="Y141" s="119"/>
    </row>
    <row r="142" spans="1:25" ht="39.6" x14ac:dyDescent="0.25">
      <c r="A142" s="211" t="str">
        <f t="shared" si="19"/>
        <v>OK</v>
      </c>
      <c r="B142" s="115">
        <v>126</v>
      </c>
      <c r="C142" s="116" t="s">
        <v>792</v>
      </c>
      <c r="D142" s="64">
        <v>1</v>
      </c>
      <c r="E142" s="65"/>
      <c r="F142" s="65"/>
      <c r="G142" s="65"/>
      <c r="H142" s="65"/>
      <c r="I142" s="59">
        <v>1</v>
      </c>
      <c r="J142" s="68">
        <f t="shared" si="20"/>
        <v>0</v>
      </c>
      <c r="K142" s="68">
        <f t="shared" si="21"/>
        <v>0</v>
      </c>
      <c r="L142" s="68">
        <f t="shared" si="15"/>
        <v>0</v>
      </c>
      <c r="M142" s="115" t="s">
        <v>191</v>
      </c>
      <c r="N142" s="115" t="s">
        <v>96</v>
      </c>
      <c r="O142" s="115" t="s">
        <v>97</v>
      </c>
      <c r="P142" s="115" t="s">
        <v>252</v>
      </c>
      <c r="Q142" s="115"/>
      <c r="R142" s="115"/>
      <c r="S142" s="115"/>
      <c r="T142" s="115" t="s">
        <v>216</v>
      </c>
      <c r="U142" s="115" t="s">
        <v>147</v>
      </c>
      <c r="V142" s="115" t="s">
        <v>156</v>
      </c>
      <c r="W142" s="115"/>
      <c r="X142" s="115"/>
      <c r="Y142" s="119"/>
    </row>
    <row r="143" spans="1:25" ht="39.6" x14ac:dyDescent="0.25">
      <c r="A143" s="211" t="str">
        <f t="shared" si="19"/>
        <v>OK</v>
      </c>
      <c r="B143" s="115">
        <v>127</v>
      </c>
      <c r="C143" s="116" t="s">
        <v>793</v>
      </c>
      <c r="D143" s="64">
        <v>1</v>
      </c>
      <c r="E143" s="65"/>
      <c r="F143" s="65"/>
      <c r="G143" s="65"/>
      <c r="H143" s="65"/>
      <c r="I143" s="59">
        <v>2</v>
      </c>
      <c r="J143" s="68">
        <f t="shared" si="20"/>
        <v>0</v>
      </c>
      <c r="K143" s="68">
        <f t="shared" si="21"/>
        <v>0</v>
      </c>
      <c r="L143" s="68">
        <f t="shared" si="15"/>
        <v>0</v>
      </c>
      <c r="M143" s="115" t="s">
        <v>191</v>
      </c>
      <c r="N143" s="115" t="s">
        <v>96</v>
      </c>
      <c r="O143" s="115" t="s">
        <v>252</v>
      </c>
      <c r="P143" s="115"/>
      <c r="Q143" s="115"/>
      <c r="R143" s="115"/>
      <c r="S143" s="115"/>
      <c r="T143" s="115" t="s">
        <v>216</v>
      </c>
      <c r="U143" s="115" t="s">
        <v>147</v>
      </c>
      <c r="V143" s="115" t="s">
        <v>156</v>
      </c>
      <c r="W143" s="115"/>
      <c r="X143" s="115"/>
      <c r="Y143" s="119"/>
    </row>
    <row r="144" spans="1:25" ht="26.4" x14ac:dyDescent="0.25">
      <c r="A144" s="211" t="str">
        <f t="shared" si="19"/>
        <v>OK</v>
      </c>
      <c r="B144" s="115">
        <v>128</v>
      </c>
      <c r="C144" s="116" t="s">
        <v>794</v>
      </c>
      <c r="D144" s="64">
        <v>1</v>
      </c>
      <c r="E144" s="65"/>
      <c r="F144" s="65"/>
      <c r="G144" s="65"/>
      <c r="H144" s="65"/>
      <c r="I144" s="59">
        <v>2</v>
      </c>
      <c r="J144" s="68">
        <f t="shared" si="20"/>
        <v>0</v>
      </c>
      <c r="K144" s="68">
        <f t="shared" si="21"/>
        <v>0</v>
      </c>
      <c r="L144" s="68">
        <f t="shared" si="15"/>
        <v>0</v>
      </c>
      <c r="M144" s="115" t="s">
        <v>191</v>
      </c>
      <c r="N144" s="115" t="s">
        <v>95</v>
      </c>
      <c r="O144" s="115" t="s">
        <v>96</v>
      </c>
      <c r="P144" s="115" t="s">
        <v>253</v>
      </c>
      <c r="Q144" s="115"/>
      <c r="R144" s="115"/>
      <c r="S144" s="115"/>
      <c r="T144" s="115" t="s">
        <v>216</v>
      </c>
      <c r="U144" s="115" t="s">
        <v>147</v>
      </c>
      <c r="V144" s="115" t="s">
        <v>156</v>
      </c>
      <c r="W144" s="115"/>
      <c r="X144" s="115"/>
      <c r="Y144" s="119"/>
    </row>
    <row r="145" spans="1:25" ht="39.6" x14ac:dyDescent="0.25">
      <c r="A145" s="211" t="str">
        <f t="shared" si="19"/>
        <v>OK</v>
      </c>
      <c r="B145" s="115">
        <v>129</v>
      </c>
      <c r="C145" s="116" t="s">
        <v>795</v>
      </c>
      <c r="D145" s="64"/>
      <c r="E145" s="65">
        <v>1</v>
      </c>
      <c r="F145" s="65"/>
      <c r="G145" s="65"/>
      <c r="H145" s="65"/>
      <c r="I145" s="59">
        <v>1</v>
      </c>
      <c r="J145" s="68">
        <f t="shared" si="20"/>
        <v>4</v>
      </c>
      <c r="K145" s="68">
        <f t="shared" si="21"/>
        <v>4</v>
      </c>
      <c r="L145" s="68">
        <f t="shared" si="15"/>
        <v>4</v>
      </c>
      <c r="M145" s="115" t="s">
        <v>191</v>
      </c>
      <c r="N145" s="115" t="s">
        <v>96</v>
      </c>
      <c r="O145" s="115" t="s">
        <v>97</v>
      </c>
      <c r="P145" s="115" t="s">
        <v>27</v>
      </c>
      <c r="Q145" s="115" t="s">
        <v>29</v>
      </c>
      <c r="R145" s="115"/>
      <c r="S145" s="115"/>
      <c r="T145" s="115" t="s">
        <v>216</v>
      </c>
      <c r="U145" s="115" t="s">
        <v>147</v>
      </c>
      <c r="V145" s="115" t="s">
        <v>156</v>
      </c>
      <c r="W145" s="115"/>
      <c r="X145" s="115"/>
      <c r="Y145" s="119"/>
    </row>
    <row r="146" spans="1:25" ht="26.4" x14ac:dyDescent="0.25">
      <c r="A146" s="211" t="str">
        <f t="shared" si="19"/>
        <v>OK</v>
      </c>
      <c r="B146" s="115">
        <v>130</v>
      </c>
      <c r="C146" s="116" t="s">
        <v>796</v>
      </c>
      <c r="D146" s="64"/>
      <c r="E146" s="65">
        <v>1</v>
      </c>
      <c r="F146" s="65"/>
      <c r="G146" s="65"/>
      <c r="H146" s="65"/>
      <c r="I146" s="59">
        <v>1</v>
      </c>
      <c r="J146" s="68">
        <f t="shared" si="20"/>
        <v>4</v>
      </c>
      <c r="K146" s="68">
        <f t="shared" si="21"/>
        <v>4</v>
      </c>
      <c r="L146" s="68">
        <f t="shared" si="15"/>
        <v>4</v>
      </c>
      <c r="M146" s="115" t="s">
        <v>191</v>
      </c>
      <c r="N146" s="115" t="s">
        <v>96</v>
      </c>
      <c r="O146" s="115" t="s">
        <v>140</v>
      </c>
      <c r="P146" s="115"/>
      <c r="Q146" s="115"/>
      <c r="R146" s="115"/>
      <c r="S146" s="115"/>
      <c r="T146" s="115" t="s">
        <v>216</v>
      </c>
      <c r="U146" s="115" t="s">
        <v>156</v>
      </c>
      <c r="V146" s="115"/>
      <c r="W146" s="115"/>
      <c r="X146" s="115"/>
      <c r="Y146" s="119"/>
    </row>
    <row r="147" spans="1:25" ht="52.8" x14ac:dyDescent="0.25">
      <c r="A147" s="211" t="str">
        <f t="shared" si="19"/>
        <v>OK</v>
      </c>
      <c r="B147" s="115">
        <v>131</v>
      </c>
      <c r="C147" s="116" t="s">
        <v>797</v>
      </c>
      <c r="D147" s="64"/>
      <c r="E147" s="65">
        <v>1</v>
      </c>
      <c r="F147" s="65"/>
      <c r="G147" s="65"/>
      <c r="H147" s="65"/>
      <c r="I147" s="59">
        <v>1</v>
      </c>
      <c r="J147" s="68">
        <f t="shared" si="20"/>
        <v>4</v>
      </c>
      <c r="K147" s="68">
        <f t="shared" si="21"/>
        <v>4</v>
      </c>
      <c r="L147" s="68">
        <f t="shared" si="15"/>
        <v>4</v>
      </c>
      <c r="M147" s="115" t="s">
        <v>191</v>
      </c>
      <c r="N147" s="115" t="s">
        <v>29</v>
      </c>
      <c r="O147" s="115" t="s">
        <v>27</v>
      </c>
      <c r="P147" s="115" t="s">
        <v>29</v>
      </c>
      <c r="Q147" s="115"/>
      <c r="R147" s="115"/>
      <c r="S147" s="115"/>
      <c r="T147" s="115" t="s">
        <v>216</v>
      </c>
      <c r="U147" s="115" t="s">
        <v>147</v>
      </c>
      <c r="V147" s="115" t="s">
        <v>156</v>
      </c>
      <c r="W147" s="115"/>
      <c r="X147" s="115"/>
      <c r="Y147" s="119"/>
    </row>
    <row r="148" spans="1:25" ht="15.6" x14ac:dyDescent="0.25">
      <c r="A148" s="301" t="s">
        <v>798</v>
      </c>
      <c r="B148" s="302"/>
      <c r="C148" s="302"/>
      <c r="D148" s="302"/>
      <c r="E148" s="302"/>
      <c r="F148" s="302"/>
      <c r="G148" s="302"/>
      <c r="H148" s="302"/>
      <c r="I148" s="302"/>
      <c r="J148" s="302"/>
      <c r="K148" s="302"/>
      <c r="L148" s="302"/>
      <c r="M148" s="302"/>
      <c r="N148" s="302"/>
      <c r="O148" s="302"/>
      <c r="P148" s="302"/>
      <c r="Q148" s="302"/>
      <c r="R148" s="302"/>
      <c r="S148" s="302"/>
      <c r="T148" s="302"/>
      <c r="U148" s="302"/>
      <c r="V148" s="302"/>
      <c r="W148" s="302"/>
      <c r="X148" s="302"/>
      <c r="Y148" s="303"/>
    </row>
    <row r="149" spans="1:25" ht="39.6" x14ac:dyDescent="0.25">
      <c r="A149" s="211" t="str">
        <f t="shared" ref="A149:A165" si="22">IF(COUNT(D149:H149)&gt;1,"ERROR",IF(COUNT(D149:H149)=0,"ERROR","OK"))</f>
        <v>OK</v>
      </c>
      <c r="B149" s="115">
        <v>132</v>
      </c>
      <c r="C149" s="116" t="s">
        <v>799</v>
      </c>
      <c r="D149" s="64"/>
      <c r="E149" s="65"/>
      <c r="F149" s="65"/>
      <c r="G149" s="65"/>
      <c r="H149" s="65">
        <v>1</v>
      </c>
      <c r="I149" s="59">
        <v>1</v>
      </c>
      <c r="J149" s="68">
        <f t="shared" si="20"/>
        <v>1</v>
      </c>
      <c r="K149" s="68">
        <f t="shared" si="21"/>
        <v>1</v>
      </c>
      <c r="L149" s="68">
        <f t="shared" si="15"/>
        <v>4</v>
      </c>
      <c r="M149" s="115" t="s">
        <v>518</v>
      </c>
      <c r="N149" s="115" t="s">
        <v>44</v>
      </c>
      <c r="O149" s="115" t="s">
        <v>77</v>
      </c>
      <c r="P149" s="115" t="s">
        <v>91</v>
      </c>
      <c r="Q149" s="115" t="s">
        <v>17</v>
      </c>
      <c r="R149" s="115" t="s">
        <v>43</v>
      </c>
      <c r="S149" s="115"/>
      <c r="T149" s="115" t="s">
        <v>146</v>
      </c>
      <c r="U149" s="115" t="s">
        <v>147</v>
      </c>
      <c r="V149" s="115" t="s">
        <v>148</v>
      </c>
      <c r="W149" s="115"/>
      <c r="X149" s="115"/>
      <c r="Y149" s="119"/>
    </row>
    <row r="150" spans="1:25" ht="52.8" x14ac:dyDescent="0.25">
      <c r="A150" s="211" t="str">
        <f t="shared" si="22"/>
        <v>OK</v>
      </c>
      <c r="B150" s="115">
        <v>133</v>
      </c>
      <c r="C150" s="116" t="s">
        <v>800</v>
      </c>
      <c r="D150" s="64"/>
      <c r="E150" s="65"/>
      <c r="F150" s="65"/>
      <c r="G150" s="65"/>
      <c r="H150" s="65">
        <v>1</v>
      </c>
      <c r="I150" s="59">
        <v>1</v>
      </c>
      <c r="J150" s="68">
        <f t="shared" si="20"/>
        <v>1</v>
      </c>
      <c r="K150" s="68">
        <f t="shared" si="21"/>
        <v>1</v>
      </c>
      <c r="L150" s="68">
        <f t="shared" si="15"/>
        <v>4</v>
      </c>
      <c r="M150" s="115" t="s">
        <v>518</v>
      </c>
      <c r="N150" s="115" t="s">
        <v>17</v>
      </c>
      <c r="O150" s="115" t="s">
        <v>250</v>
      </c>
      <c r="P150" s="115" t="s">
        <v>254</v>
      </c>
      <c r="Q150" s="115" t="s">
        <v>255</v>
      </c>
      <c r="R150" s="115"/>
      <c r="S150" s="115"/>
      <c r="T150" s="115" t="s">
        <v>146</v>
      </c>
      <c r="U150" s="115" t="s">
        <v>147</v>
      </c>
      <c r="V150" s="115" t="s">
        <v>156</v>
      </c>
      <c r="W150" s="115" t="s">
        <v>148</v>
      </c>
      <c r="X150" s="115"/>
      <c r="Y150" s="119"/>
    </row>
    <row r="151" spans="1:25" ht="52.8" x14ac:dyDescent="0.25">
      <c r="A151" s="211" t="str">
        <f t="shared" si="22"/>
        <v>OK</v>
      </c>
      <c r="B151" s="115">
        <v>134</v>
      </c>
      <c r="C151" s="116" t="s">
        <v>801</v>
      </c>
      <c r="D151" s="64"/>
      <c r="E151" s="65">
        <v>1</v>
      </c>
      <c r="F151" s="65"/>
      <c r="G151" s="65"/>
      <c r="H151" s="65"/>
      <c r="I151" s="59">
        <v>2</v>
      </c>
      <c r="J151" s="68">
        <f t="shared" si="20"/>
        <v>4</v>
      </c>
      <c r="K151" s="68">
        <f t="shared" si="21"/>
        <v>8</v>
      </c>
      <c r="L151" s="68">
        <f t="shared" si="15"/>
        <v>8</v>
      </c>
      <c r="M151" s="115" t="s">
        <v>518</v>
      </c>
      <c r="N151" s="115" t="s">
        <v>47</v>
      </c>
      <c r="O151" s="115" t="s">
        <v>251</v>
      </c>
      <c r="P151" s="115" t="s">
        <v>254</v>
      </c>
      <c r="Q151" s="115" t="s">
        <v>255</v>
      </c>
      <c r="R151" s="115"/>
      <c r="S151" s="115"/>
      <c r="T151" s="115" t="s">
        <v>146</v>
      </c>
      <c r="U151" s="115" t="s">
        <v>147</v>
      </c>
      <c r="V151" s="115" t="s">
        <v>156</v>
      </c>
      <c r="W151" s="115" t="s">
        <v>148</v>
      </c>
      <c r="X151" s="115"/>
      <c r="Y151" s="119"/>
    </row>
    <row r="152" spans="1:25" ht="52.8" x14ac:dyDescent="0.25">
      <c r="A152" s="211" t="str">
        <f t="shared" si="22"/>
        <v>OK</v>
      </c>
      <c r="B152" s="115">
        <v>135</v>
      </c>
      <c r="C152" s="116" t="s">
        <v>802</v>
      </c>
      <c r="D152" s="64"/>
      <c r="E152" s="65"/>
      <c r="F152" s="65"/>
      <c r="G152" s="65"/>
      <c r="H152" s="65">
        <v>1</v>
      </c>
      <c r="I152" s="59">
        <v>1</v>
      </c>
      <c r="J152" s="68">
        <f t="shared" si="20"/>
        <v>1</v>
      </c>
      <c r="K152" s="68">
        <f t="shared" si="21"/>
        <v>1</v>
      </c>
      <c r="L152" s="68">
        <f t="shared" si="15"/>
        <v>4</v>
      </c>
      <c r="M152" s="115" t="s">
        <v>518</v>
      </c>
      <c r="N152" s="115" t="s">
        <v>46</v>
      </c>
      <c r="O152" s="115"/>
      <c r="P152" s="115"/>
      <c r="Q152" s="115"/>
      <c r="R152" s="115"/>
      <c r="S152" s="115"/>
      <c r="T152" s="115" t="s">
        <v>148</v>
      </c>
      <c r="U152" s="115" t="s">
        <v>175</v>
      </c>
      <c r="V152" s="115" t="s">
        <v>206</v>
      </c>
      <c r="W152" s="115"/>
      <c r="X152" s="115"/>
      <c r="Y152" s="119"/>
    </row>
    <row r="153" spans="1:25" ht="39.6" x14ac:dyDescent="0.25">
      <c r="A153" s="211" t="str">
        <f t="shared" si="22"/>
        <v>OK</v>
      </c>
      <c r="B153" s="115">
        <v>136</v>
      </c>
      <c r="C153" s="116" t="s">
        <v>803</v>
      </c>
      <c r="D153" s="64"/>
      <c r="E153" s="65">
        <v>1</v>
      </c>
      <c r="F153" s="65"/>
      <c r="G153" s="65"/>
      <c r="H153" s="65"/>
      <c r="I153" s="59">
        <v>1</v>
      </c>
      <c r="J153" s="68">
        <f t="shared" si="20"/>
        <v>4</v>
      </c>
      <c r="K153" s="68">
        <f t="shared" si="21"/>
        <v>4</v>
      </c>
      <c r="L153" s="68">
        <f t="shared" si="15"/>
        <v>4</v>
      </c>
      <c r="M153" s="115" t="s">
        <v>518</v>
      </c>
      <c r="N153" s="115" t="s">
        <v>46</v>
      </c>
      <c r="O153" s="115" t="s">
        <v>251</v>
      </c>
      <c r="P153" s="115" t="s">
        <v>254</v>
      </c>
      <c r="Q153" s="115" t="s">
        <v>255</v>
      </c>
      <c r="R153" s="115"/>
      <c r="S153" s="115"/>
      <c r="T153" s="115" t="s">
        <v>216</v>
      </c>
      <c r="U153" s="115" t="s">
        <v>147</v>
      </c>
      <c r="V153" s="115" t="s">
        <v>156</v>
      </c>
      <c r="W153" s="115" t="s">
        <v>148</v>
      </c>
      <c r="X153" s="115"/>
      <c r="Y153" s="119"/>
    </row>
    <row r="154" spans="1:25" ht="39.6" x14ac:dyDescent="0.25">
      <c r="A154" s="211" t="str">
        <f t="shared" si="22"/>
        <v>OK</v>
      </c>
      <c r="B154" s="115">
        <v>137</v>
      </c>
      <c r="C154" s="116" t="s">
        <v>804</v>
      </c>
      <c r="D154" s="64"/>
      <c r="E154" s="65">
        <v>1</v>
      </c>
      <c r="F154" s="65"/>
      <c r="G154" s="65"/>
      <c r="H154" s="65"/>
      <c r="I154" s="59">
        <v>1</v>
      </c>
      <c r="J154" s="68">
        <f t="shared" si="20"/>
        <v>4</v>
      </c>
      <c r="K154" s="68">
        <f t="shared" si="21"/>
        <v>4</v>
      </c>
      <c r="L154" s="68">
        <f t="shared" si="15"/>
        <v>4</v>
      </c>
      <c r="M154" s="115" t="s">
        <v>518</v>
      </c>
      <c r="N154" s="115" t="s">
        <v>47</v>
      </c>
      <c r="O154" s="115" t="s">
        <v>251</v>
      </c>
      <c r="P154" s="115"/>
      <c r="Q154" s="115"/>
      <c r="R154" s="115"/>
      <c r="S154" s="115"/>
      <c r="T154" s="115" t="s">
        <v>146</v>
      </c>
      <c r="U154" s="115" t="s">
        <v>147</v>
      </c>
      <c r="V154" s="115" t="s">
        <v>148</v>
      </c>
      <c r="W154" s="115"/>
      <c r="X154" s="115"/>
      <c r="Y154" s="119"/>
    </row>
    <row r="155" spans="1:25" ht="66" x14ac:dyDescent="0.25">
      <c r="A155" s="211" t="str">
        <f t="shared" si="22"/>
        <v>OK</v>
      </c>
      <c r="B155" s="115">
        <v>138</v>
      </c>
      <c r="C155" s="55" t="s">
        <v>805</v>
      </c>
      <c r="D155" s="64"/>
      <c r="E155" s="65"/>
      <c r="F155" s="65"/>
      <c r="G155" s="65"/>
      <c r="H155" s="65">
        <v>1</v>
      </c>
      <c r="I155" s="59">
        <v>1</v>
      </c>
      <c r="J155" s="68">
        <f t="shared" si="20"/>
        <v>1</v>
      </c>
      <c r="K155" s="68">
        <f t="shared" si="21"/>
        <v>1</v>
      </c>
      <c r="L155" s="68">
        <f t="shared" si="15"/>
        <v>4</v>
      </c>
      <c r="M155" s="115" t="s">
        <v>518</v>
      </c>
      <c r="N155" s="115" t="s">
        <v>46</v>
      </c>
      <c r="O155" s="115" t="s">
        <v>251</v>
      </c>
      <c r="P155" s="115" t="s">
        <v>250</v>
      </c>
      <c r="Q155" s="115" t="s">
        <v>255</v>
      </c>
      <c r="R155" s="115"/>
      <c r="S155" s="115"/>
      <c r="T155" s="115" t="s">
        <v>174</v>
      </c>
      <c r="U155" s="115" t="s">
        <v>203</v>
      </c>
      <c r="V155" s="115"/>
      <c r="W155" s="115"/>
      <c r="X155" s="115"/>
      <c r="Y155" s="119"/>
    </row>
    <row r="156" spans="1:25" ht="39.6" x14ac:dyDescent="0.25">
      <c r="A156" s="211" t="str">
        <f t="shared" si="22"/>
        <v>OK</v>
      </c>
      <c r="B156" s="115">
        <v>139</v>
      </c>
      <c r="C156" s="116" t="s">
        <v>806</v>
      </c>
      <c r="D156" s="64"/>
      <c r="E156" s="65">
        <v>1</v>
      </c>
      <c r="F156" s="65"/>
      <c r="G156" s="65"/>
      <c r="H156" s="65"/>
      <c r="I156" s="59">
        <v>1</v>
      </c>
      <c r="J156" s="68">
        <f t="shared" si="20"/>
        <v>4</v>
      </c>
      <c r="K156" s="68">
        <f t="shared" si="21"/>
        <v>4</v>
      </c>
      <c r="L156" s="68">
        <f t="shared" si="15"/>
        <v>4</v>
      </c>
      <c r="M156" s="115" t="s">
        <v>518</v>
      </c>
      <c r="N156" s="115" t="s">
        <v>46</v>
      </c>
      <c r="O156" s="115" t="s">
        <v>251</v>
      </c>
      <c r="P156" s="115" t="s">
        <v>255</v>
      </c>
      <c r="Q156" s="115"/>
      <c r="R156" s="115"/>
      <c r="S156" s="115"/>
      <c r="T156" s="115" t="s">
        <v>146</v>
      </c>
      <c r="U156" s="115" t="s">
        <v>147</v>
      </c>
      <c r="V156" s="115" t="s">
        <v>156</v>
      </c>
      <c r="W156" s="115"/>
      <c r="X156" s="115"/>
      <c r="Y156" s="119"/>
    </row>
    <row r="157" spans="1:25" ht="39.6" x14ac:dyDescent="0.25">
      <c r="A157" s="211" t="str">
        <f t="shared" si="22"/>
        <v>OK</v>
      </c>
      <c r="B157" s="115">
        <v>140</v>
      </c>
      <c r="C157" s="116" t="s">
        <v>807</v>
      </c>
      <c r="D157" s="64">
        <v>1</v>
      </c>
      <c r="E157" s="65"/>
      <c r="F157" s="65"/>
      <c r="G157" s="65"/>
      <c r="H157" s="65"/>
      <c r="I157" s="59">
        <v>2</v>
      </c>
      <c r="J157" s="68">
        <f t="shared" si="20"/>
        <v>0</v>
      </c>
      <c r="K157" s="68">
        <f t="shared" si="21"/>
        <v>0</v>
      </c>
      <c r="L157" s="68">
        <f t="shared" si="15"/>
        <v>0</v>
      </c>
      <c r="M157" s="115" t="s">
        <v>518</v>
      </c>
      <c r="N157" s="115" t="s">
        <v>63</v>
      </c>
      <c r="O157" s="115" t="s">
        <v>256</v>
      </c>
      <c r="P157" s="115"/>
      <c r="Q157" s="115"/>
      <c r="R157" s="115"/>
      <c r="S157" s="115"/>
      <c r="T157" s="115" t="s">
        <v>147</v>
      </c>
      <c r="U157" s="115" t="s">
        <v>148</v>
      </c>
      <c r="V157" s="115"/>
      <c r="W157" s="115"/>
      <c r="X157" s="115"/>
      <c r="Y157" s="119"/>
    </row>
    <row r="158" spans="1:25" ht="39.6" x14ac:dyDescent="0.25">
      <c r="A158" s="211" t="str">
        <f t="shared" si="22"/>
        <v>OK</v>
      </c>
      <c r="B158" s="115">
        <v>141</v>
      </c>
      <c r="C158" s="116" t="s">
        <v>808</v>
      </c>
      <c r="D158" s="64"/>
      <c r="E158" s="65">
        <v>1</v>
      </c>
      <c r="F158" s="65"/>
      <c r="G158" s="65"/>
      <c r="H158" s="65"/>
      <c r="I158" s="59">
        <v>1</v>
      </c>
      <c r="J158" s="68">
        <f t="shared" si="20"/>
        <v>4</v>
      </c>
      <c r="K158" s="68">
        <f t="shared" si="21"/>
        <v>4</v>
      </c>
      <c r="L158" s="68">
        <f t="shared" si="15"/>
        <v>4</v>
      </c>
      <c r="M158" s="115" t="s">
        <v>518</v>
      </c>
      <c r="N158" s="115" t="s">
        <v>257</v>
      </c>
      <c r="O158" s="115" t="s">
        <v>92</v>
      </c>
      <c r="P158" s="115" t="s">
        <v>251</v>
      </c>
      <c r="Q158" s="115" t="s">
        <v>256</v>
      </c>
      <c r="R158" s="115"/>
      <c r="S158" s="115"/>
      <c r="T158" s="115" t="s">
        <v>193</v>
      </c>
      <c r="U158" s="115" t="s">
        <v>147</v>
      </c>
      <c r="V158" s="115"/>
      <c r="W158" s="115"/>
      <c r="X158" s="115"/>
      <c r="Y158" s="119"/>
    </row>
    <row r="159" spans="1:25" x14ac:dyDescent="0.25">
      <c r="A159" s="211" t="str">
        <f t="shared" si="22"/>
        <v>OK</v>
      </c>
      <c r="B159" s="115">
        <v>142</v>
      </c>
      <c r="C159" s="116" t="s">
        <v>809</v>
      </c>
      <c r="D159" s="64"/>
      <c r="E159" s="65">
        <v>1</v>
      </c>
      <c r="F159" s="65"/>
      <c r="G159" s="65"/>
      <c r="H159" s="65"/>
      <c r="I159" s="59">
        <v>1</v>
      </c>
      <c r="J159" s="68">
        <f t="shared" si="20"/>
        <v>4</v>
      </c>
      <c r="K159" s="68">
        <f t="shared" si="21"/>
        <v>4</v>
      </c>
      <c r="L159" s="68">
        <f t="shared" si="15"/>
        <v>4</v>
      </c>
      <c r="M159" s="115" t="s">
        <v>518</v>
      </c>
      <c r="N159" s="115" t="s">
        <v>251</v>
      </c>
      <c r="O159" s="115" t="s">
        <v>258</v>
      </c>
      <c r="P159" s="115" t="s">
        <v>91</v>
      </c>
      <c r="Q159" s="115" t="s">
        <v>21</v>
      </c>
      <c r="R159" s="115"/>
      <c r="S159" s="115"/>
      <c r="T159" s="115" t="s">
        <v>147</v>
      </c>
      <c r="U159" s="115" t="s">
        <v>146</v>
      </c>
      <c r="V159" s="115" t="s">
        <v>216</v>
      </c>
      <c r="W159" s="115" t="s">
        <v>193</v>
      </c>
      <c r="X159" s="115"/>
      <c r="Y159" s="119"/>
    </row>
    <row r="160" spans="1:25" ht="26.4" x14ac:dyDescent="0.25">
      <c r="A160" s="211" t="str">
        <f t="shared" si="22"/>
        <v>OK</v>
      </c>
      <c r="B160" s="115">
        <v>143</v>
      </c>
      <c r="C160" s="116" t="s">
        <v>810</v>
      </c>
      <c r="D160" s="64"/>
      <c r="E160" s="65">
        <v>1</v>
      </c>
      <c r="F160" s="65"/>
      <c r="G160" s="65"/>
      <c r="H160" s="65"/>
      <c r="I160" s="59">
        <v>1</v>
      </c>
      <c r="J160" s="68">
        <f t="shared" si="20"/>
        <v>4</v>
      </c>
      <c r="K160" s="68">
        <f t="shared" si="21"/>
        <v>4</v>
      </c>
      <c r="L160" s="68">
        <f t="shared" si="15"/>
        <v>4</v>
      </c>
      <c r="M160" s="115" t="s">
        <v>518</v>
      </c>
      <c r="N160" s="115" t="s">
        <v>23</v>
      </c>
      <c r="O160" s="115" t="s">
        <v>94</v>
      </c>
      <c r="P160" s="115" t="s">
        <v>215</v>
      </c>
      <c r="Q160" s="115" t="s">
        <v>250</v>
      </c>
      <c r="R160" s="115" t="s">
        <v>258</v>
      </c>
      <c r="S160" s="115"/>
      <c r="T160" s="115" t="s">
        <v>146</v>
      </c>
      <c r="U160" s="115" t="s">
        <v>147</v>
      </c>
      <c r="V160" s="115" t="s">
        <v>156</v>
      </c>
      <c r="W160" s="115"/>
      <c r="X160" s="115"/>
      <c r="Y160" s="119"/>
    </row>
    <row r="161" spans="1:25" ht="26.4" x14ac:dyDescent="0.25">
      <c r="A161" s="211" t="str">
        <f t="shared" si="22"/>
        <v>OK</v>
      </c>
      <c r="B161" s="115">
        <v>144</v>
      </c>
      <c r="C161" s="116" t="s">
        <v>811</v>
      </c>
      <c r="D161" s="64"/>
      <c r="E161" s="65">
        <v>1</v>
      </c>
      <c r="F161" s="65"/>
      <c r="G161" s="65"/>
      <c r="H161" s="65"/>
      <c r="I161" s="59">
        <v>2</v>
      </c>
      <c r="J161" s="68">
        <f t="shared" si="20"/>
        <v>4</v>
      </c>
      <c r="K161" s="68">
        <f t="shared" si="21"/>
        <v>8</v>
      </c>
      <c r="L161" s="68">
        <f t="shared" si="15"/>
        <v>8</v>
      </c>
      <c r="M161" s="115" t="s">
        <v>518</v>
      </c>
      <c r="N161" s="115" t="s">
        <v>23</v>
      </c>
      <c r="O161" s="115" t="s">
        <v>258</v>
      </c>
      <c r="P161" s="115" t="s">
        <v>250</v>
      </c>
      <c r="Q161" s="115" t="s">
        <v>256</v>
      </c>
      <c r="R161" s="115" t="s">
        <v>254</v>
      </c>
      <c r="S161" s="115"/>
      <c r="T161" s="115" t="s">
        <v>146</v>
      </c>
      <c r="U161" s="115" t="s">
        <v>147</v>
      </c>
      <c r="V161" s="115" t="s">
        <v>148</v>
      </c>
      <c r="W161" s="115"/>
      <c r="X161" s="115"/>
      <c r="Y161" s="119"/>
    </row>
    <row r="162" spans="1:25" ht="26.4" x14ac:dyDescent="0.25">
      <c r="A162" s="211" t="str">
        <f t="shared" si="22"/>
        <v>OK</v>
      </c>
      <c r="B162" s="115">
        <v>145</v>
      </c>
      <c r="C162" s="116" t="s">
        <v>812</v>
      </c>
      <c r="D162" s="64"/>
      <c r="E162" s="65">
        <v>1</v>
      </c>
      <c r="F162" s="65"/>
      <c r="G162" s="65"/>
      <c r="H162" s="65"/>
      <c r="I162" s="59">
        <v>1</v>
      </c>
      <c r="J162" s="68">
        <f t="shared" si="20"/>
        <v>4</v>
      </c>
      <c r="K162" s="68">
        <f t="shared" si="21"/>
        <v>4</v>
      </c>
      <c r="L162" s="68">
        <f t="shared" ref="L162:L227" si="23">IF(D162=1,0,4*I162)</f>
        <v>4</v>
      </c>
      <c r="M162" s="115" t="s">
        <v>518</v>
      </c>
      <c r="N162" s="115" t="s">
        <v>23</v>
      </c>
      <c r="O162" s="115" t="s">
        <v>94</v>
      </c>
      <c r="P162" s="115" t="s">
        <v>256</v>
      </c>
      <c r="Q162" s="115" t="s">
        <v>250</v>
      </c>
      <c r="R162" s="115"/>
      <c r="S162" s="115"/>
      <c r="T162" s="115" t="s">
        <v>146</v>
      </c>
      <c r="U162" s="115" t="s">
        <v>147</v>
      </c>
      <c r="V162" s="115" t="s">
        <v>148</v>
      </c>
      <c r="W162" s="115" t="s">
        <v>193</v>
      </c>
      <c r="X162" s="115"/>
      <c r="Y162" s="119"/>
    </row>
    <row r="163" spans="1:25" ht="39.6" x14ac:dyDescent="0.25">
      <c r="A163" s="211" t="str">
        <f t="shared" si="22"/>
        <v>OK</v>
      </c>
      <c r="B163" s="115">
        <v>146</v>
      </c>
      <c r="C163" s="116" t="s">
        <v>813</v>
      </c>
      <c r="D163" s="64"/>
      <c r="E163" s="65">
        <v>1</v>
      </c>
      <c r="F163" s="65"/>
      <c r="G163" s="65"/>
      <c r="H163" s="65"/>
      <c r="I163" s="59">
        <v>2</v>
      </c>
      <c r="J163" s="68">
        <f t="shared" si="20"/>
        <v>4</v>
      </c>
      <c r="K163" s="68">
        <f t="shared" si="21"/>
        <v>8</v>
      </c>
      <c r="L163" s="68">
        <f t="shared" si="23"/>
        <v>8</v>
      </c>
      <c r="M163" s="115" t="s">
        <v>518</v>
      </c>
      <c r="N163" s="115" t="s">
        <v>257</v>
      </c>
      <c r="O163" s="115" t="s">
        <v>2</v>
      </c>
      <c r="P163" s="115" t="s">
        <v>77</v>
      </c>
      <c r="Q163" s="115"/>
      <c r="R163" s="115"/>
      <c r="S163" s="115"/>
      <c r="T163" s="115" t="s">
        <v>146</v>
      </c>
      <c r="U163" s="115" t="s">
        <v>147</v>
      </c>
      <c r="V163" s="115" t="s">
        <v>148</v>
      </c>
      <c r="W163" s="115" t="s">
        <v>193</v>
      </c>
      <c r="X163" s="115"/>
      <c r="Y163" s="119"/>
    </row>
    <row r="164" spans="1:25" ht="26.4" x14ac:dyDescent="0.25">
      <c r="A164" s="211" t="str">
        <f t="shared" si="22"/>
        <v>OK</v>
      </c>
      <c r="B164" s="115">
        <v>147</v>
      </c>
      <c r="C164" s="116" t="s">
        <v>814</v>
      </c>
      <c r="D164" s="64"/>
      <c r="E164" s="65">
        <v>1</v>
      </c>
      <c r="F164" s="65"/>
      <c r="G164" s="65"/>
      <c r="H164" s="65"/>
      <c r="I164" s="59">
        <v>1</v>
      </c>
      <c r="J164" s="68">
        <f t="shared" si="20"/>
        <v>4</v>
      </c>
      <c r="K164" s="68">
        <f t="shared" si="21"/>
        <v>4</v>
      </c>
      <c r="L164" s="68">
        <f t="shared" si="23"/>
        <v>4</v>
      </c>
      <c r="M164" s="115" t="s">
        <v>518</v>
      </c>
      <c r="N164" s="115" t="s">
        <v>26</v>
      </c>
      <c r="O164" s="115" t="s">
        <v>256</v>
      </c>
      <c r="P164" s="115" t="s">
        <v>251</v>
      </c>
      <c r="Q164" s="115" t="s">
        <v>250</v>
      </c>
      <c r="R164" s="115"/>
      <c r="S164" s="115"/>
      <c r="T164" s="115" t="s">
        <v>147</v>
      </c>
      <c r="U164" s="115" t="s">
        <v>156</v>
      </c>
      <c r="V164" s="115" t="s">
        <v>148</v>
      </c>
      <c r="W164" s="115"/>
      <c r="X164" s="115"/>
      <c r="Y164" s="119"/>
    </row>
    <row r="165" spans="1:25" ht="26.4" x14ac:dyDescent="0.25">
      <c r="A165" s="211" t="str">
        <f t="shared" si="22"/>
        <v>OK</v>
      </c>
      <c r="B165" s="115">
        <v>148</v>
      </c>
      <c r="C165" s="116" t="s">
        <v>508</v>
      </c>
      <c r="D165" s="64"/>
      <c r="E165" s="65">
        <v>1</v>
      </c>
      <c r="F165" s="65"/>
      <c r="G165" s="65"/>
      <c r="H165" s="65"/>
      <c r="I165" s="59">
        <v>1</v>
      </c>
      <c r="J165" s="68">
        <f t="shared" si="20"/>
        <v>4</v>
      </c>
      <c r="K165" s="68">
        <f t="shared" si="21"/>
        <v>4</v>
      </c>
      <c r="L165" s="68">
        <f t="shared" si="23"/>
        <v>4</v>
      </c>
      <c r="M165" s="115" t="s">
        <v>518</v>
      </c>
      <c r="N165" s="115" t="s">
        <v>103</v>
      </c>
      <c r="O165" s="115" t="s">
        <v>32</v>
      </c>
      <c r="P165" s="115" t="s">
        <v>251</v>
      </c>
      <c r="Q165" s="115"/>
      <c r="R165" s="115"/>
      <c r="S165" s="115"/>
      <c r="T165" s="115" t="s">
        <v>208</v>
      </c>
      <c r="U165" s="115" t="s">
        <v>148</v>
      </c>
      <c r="V165" s="115"/>
      <c r="W165" s="115"/>
      <c r="X165" s="115"/>
      <c r="Y165" s="119"/>
    </row>
    <row r="166" spans="1:25" ht="15.6" x14ac:dyDescent="0.25">
      <c r="A166" s="301" t="s">
        <v>709</v>
      </c>
      <c r="B166" s="302"/>
      <c r="C166" s="302"/>
      <c r="D166" s="302"/>
      <c r="E166" s="302"/>
      <c r="F166" s="302"/>
      <c r="G166" s="302"/>
      <c r="H166" s="302"/>
      <c r="I166" s="302"/>
      <c r="J166" s="302"/>
      <c r="K166" s="302"/>
      <c r="L166" s="302"/>
      <c r="M166" s="302"/>
      <c r="N166" s="302"/>
      <c r="O166" s="302"/>
      <c r="P166" s="302"/>
      <c r="Q166" s="302"/>
      <c r="R166" s="302"/>
      <c r="S166" s="302"/>
      <c r="T166" s="302"/>
      <c r="U166" s="302"/>
      <c r="V166" s="302"/>
      <c r="W166" s="302"/>
      <c r="X166" s="302"/>
      <c r="Y166" s="303"/>
    </row>
    <row r="167" spans="1:25" ht="52.8" x14ac:dyDescent="0.25">
      <c r="A167" s="211" t="str">
        <f t="shared" ref="A167:A192" si="24">IF(COUNT(D167:H167)&gt;1,"ERROR",IF(COUNT(D167:H167)=0,"ERROR","OK"))</f>
        <v>OK</v>
      </c>
      <c r="B167" s="115">
        <v>149</v>
      </c>
      <c r="C167" s="116" t="s">
        <v>815</v>
      </c>
      <c r="D167" s="64"/>
      <c r="E167" s="65">
        <v>1</v>
      </c>
      <c r="F167" s="65"/>
      <c r="G167" s="65"/>
      <c r="H167" s="65"/>
      <c r="I167" s="59">
        <v>1</v>
      </c>
      <c r="J167" s="68">
        <f t="shared" si="20"/>
        <v>4</v>
      </c>
      <c r="K167" s="68">
        <f t="shared" si="21"/>
        <v>4</v>
      </c>
      <c r="L167" s="68">
        <f t="shared" si="23"/>
        <v>4</v>
      </c>
      <c r="M167" s="115" t="s">
        <v>5</v>
      </c>
      <c r="N167" s="115" t="s">
        <v>25</v>
      </c>
      <c r="O167" s="115" t="s">
        <v>259</v>
      </c>
      <c r="P167" s="115" t="s">
        <v>260</v>
      </c>
      <c r="Q167" s="115" t="s">
        <v>261</v>
      </c>
      <c r="R167" s="115" t="s">
        <v>262</v>
      </c>
      <c r="S167" s="115"/>
      <c r="T167" s="115" t="s">
        <v>216</v>
      </c>
      <c r="U167" s="115" t="s">
        <v>193</v>
      </c>
      <c r="V167" s="115" t="s">
        <v>146</v>
      </c>
      <c r="W167" s="115" t="s">
        <v>156</v>
      </c>
      <c r="X167" s="115"/>
      <c r="Y167" s="119"/>
    </row>
    <row r="168" spans="1:25" ht="52.8" x14ac:dyDescent="0.25">
      <c r="A168" s="211" t="str">
        <f t="shared" si="24"/>
        <v>OK</v>
      </c>
      <c r="B168" s="115">
        <v>150</v>
      </c>
      <c r="C168" s="116" t="s">
        <v>816</v>
      </c>
      <c r="D168" s="64"/>
      <c r="E168" s="65">
        <v>1</v>
      </c>
      <c r="F168" s="65"/>
      <c r="G168" s="65"/>
      <c r="H168" s="65"/>
      <c r="I168" s="59">
        <v>1</v>
      </c>
      <c r="J168" s="68">
        <f t="shared" si="20"/>
        <v>4</v>
      </c>
      <c r="K168" s="68">
        <f t="shared" si="21"/>
        <v>4</v>
      </c>
      <c r="L168" s="68">
        <f t="shared" si="23"/>
        <v>4</v>
      </c>
      <c r="M168" s="115" t="s">
        <v>5</v>
      </c>
      <c r="N168" s="115" t="s">
        <v>23</v>
      </c>
      <c r="O168" s="115" t="s">
        <v>24</v>
      </c>
      <c r="P168" s="115" t="s">
        <v>94</v>
      </c>
      <c r="Q168" s="115"/>
      <c r="R168" s="115"/>
      <c r="S168" s="115"/>
      <c r="T168" s="115" t="s">
        <v>216</v>
      </c>
      <c r="U168" s="115" t="s">
        <v>193</v>
      </c>
      <c r="V168" s="115" t="s">
        <v>263</v>
      </c>
      <c r="W168" s="115"/>
      <c r="X168" s="115"/>
      <c r="Y168" s="119"/>
    </row>
    <row r="169" spans="1:25" ht="39.450000000000003" customHeight="1" x14ac:dyDescent="0.25">
      <c r="A169" s="211" t="str">
        <f t="shared" si="24"/>
        <v>OK</v>
      </c>
      <c r="B169" s="115">
        <v>151</v>
      </c>
      <c r="C169" s="116" t="s">
        <v>817</v>
      </c>
      <c r="D169" s="64"/>
      <c r="E169" s="65">
        <v>1</v>
      </c>
      <c r="F169" s="65"/>
      <c r="G169" s="65"/>
      <c r="H169" s="65"/>
      <c r="I169" s="59">
        <v>2</v>
      </c>
      <c r="J169" s="68">
        <f t="shared" si="20"/>
        <v>4</v>
      </c>
      <c r="K169" s="68">
        <f t="shared" si="21"/>
        <v>8</v>
      </c>
      <c r="L169" s="68">
        <f t="shared" si="23"/>
        <v>8</v>
      </c>
      <c r="M169" s="115" t="s">
        <v>5</v>
      </c>
      <c r="N169" s="115" t="s">
        <v>22</v>
      </c>
      <c r="O169" s="115" t="s">
        <v>26</v>
      </c>
      <c r="P169" s="115"/>
      <c r="Q169" s="115"/>
      <c r="R169" s="115"/>
      <c r="S169" s="115"/>
      <c r="T169" s="115" t="s">
        <v>216</v>
      </c>
      <c r="U169" s="115" t="s">
        <v>193</v>
      </c>
      <c r="V169" s="115" t="s">
        <v>263</v>
      </c>
      <c r="W169" s="115"/>
      <c r="X169" s="115"/>
      <c r="Y169" s="119"/>
    </row>
    <row r="170" spans="1:25" ht="43.05" customHeight="1" x14ac:dyDescent="0.25">
      <c r="A170" s="211" t="str">
        <f t="shared" si="24"/>
        <v>OK</v>
      </c>
      <c r="B170" s="115">
        <v>152</v>
      </c>
      <c r="C170" s="116" t="s">
        <v>818</v>
      </c>
      <c r="D170" s="64"/>
      <c r="E170" s="65">
        <v>1</v>
      </c>
      <c r="F170" s="65"/>
      <c r="G170" s="65"/>
      <c r="H170" s="65"/>
      <c r="I170" s="59">
        <v>1</v>
      </c>
      <c r="J170" s="68">
        <f t="shared" si="20"/>
        <v>4</v>
      </c>
      <c r="K170" s="68">
        <f t="shared" si="21"/>
        <v>4</v>
      </c>
      <c r="L170" s="68">
        <f t="shared" si="23"/>
        <v>4</v>
      </c>
      <c r="M170" s="115" t="s">
        <v>5</v>
      </c>
      <c r="N170" s="115" t="s">
        <v>22</v>
      </c>
      <c r="O170" s="115" t="s">
        <v>261</v>
      </c>
      <c r="P170" s="115" t="s">
        <v>26</v>
      </c>
      <c r="Q170" s="115"/>
      <c r="R170" s="115"/>
      <c r="S170" s="115"/>
      <c r="T170" s="115" t="s">
        <v>216</v>
      </c>
      <c r="U170" s="115" t="s">
        <v>193</v>
      </c>
      <c r="V170" s="115" t="s">
        <v>263</v>
      </c>
      <c r="W170" s="115"/>
      <c r="X170" s="115"/>
      <c r="Y170" s="119"/>
    </row>
    <row r="171" spans="1:25" ht="79.2" x14ac:dyDescent="0.25">
      <c r="A171" s="211" t="str">
        <f t="shared" si="24"/>
        <v>OK</v>
      </c>
      <c r="B171" s="115">
        <v>153</v>
      </c>
      <c r="C171" s="116" t="s">
        <v>819</v>
      </c>
      <c r="D171" s="64"/>
      <c r="E171" s="65">
        <v>1</v>
      </c>
      <c r="F171" s="65"/>
      <c r="G171" s="65"/>
      <c r="H171" s="65"/>
      <c r="I171" s="59">
        <v>1</v>
      </c>
      <c r="J171" s="68">
        <f t="shared" si="20"/>
        <v>4</v>
      </c>
      <c r="K171" s="68">
        <f t="shared" si="21"/>
        <v>4</v>
      </c>
      <c r="L171" s="68">
        <f t="shared" si="23"/>
        <v>4</v>
      </c>
      <c r="M171" s="115" t="s">
        <v>5</v>
      </c>
      <c r="N171" s="115" t="s">
        <v>22</v>
      </c>
      <c r="O171" s="115" t="s">
        <v>26</v>
      </c>
      <c r="P171" s="115" t="s">
        <v>260</v>
      </c>
      <c r="Q171" s="115" t="s">
        <v>262</v>
      </c>
      <c r="R171" s="115"/>
      <c r="S171" s="115"/>
      <c r="T171" s="115" t="s">
        <v>216</v>
      </c>
      <c r="U171" s="115" t="s">
        <v>193</v>
      </c>
      <c r="V171" s="115" t="s">
        <v>263</v>
      </c>
      <c r="W171" s="115"/>
      <c r="X171" s="115"/>
      <c r="Y171" s="119"/>
    </row>
    <row r="172" spans="1:25" ht="39.6" x14ac:dyDescent="0.25">
      <c r="A172" s="211" t="str">
        <f t="shared" si="24"/>
        <v>OK</v>
      </c>
      <c r="B172" s="115">
        <v>154</v>
      </c>
      <c r="C172" s="116" t="s">
        <v>820</v>
      </c>
      <c r="D172" s="64"/>
      <c r="E172" s="65">
        <v>1</v>
      </c>
      <c r="F172" s="65"/>
      <c r="G172" s="65"/>
      <c r="H172" s="65"/>
      <c r="I172" s="59">
        <v>1</v>
      </c>
      <c r="J172" s="68">
        <f t="shared" si="20"/>
        <v>4</v>
      </c>
      <c r="K172" s="68">
        <f t="shared" si="21"/>
        <v>4</v>
      </c>
      <c r="L172" s="68">
        <f t="shared" si="23"/>
        <v>4</v>
      </c>
      <c r="M172" s="115" t="s">
        <v>5</v>
      </c>
      <c r="N172" s="115" t="s">
        <v>22</v>
      </c>
      <c r="O172" s="115" t="s">
        <v>26</v>
      </c>
      <c r="P172" s="115" t="s">
        <v>259</v>
      </c>
      <c r="Q172" s="115" t="s">
        <v>260</v>
      </c>
      <c r="R172" s="115"/>
      <c r="S172" s="115"/>
      <c r="T172" s="115" t="s">
        <v>216</v>
      </c>
      <c r="U172" s="115" t="s">
        <v>193</v>
      </c>
      <c r="V172" s="115" t="s">
        <v>263</v>
      </c>
      <c r="W172" s="115"/>
      <c r="X172" s="115"/>
      <c r="Y172" s="119"/>
    </row>
    <row r="173" spans="1:25" ht="26.4" x14ac:dyDescent="0.25">
      <c r="A173" s="211" t="str">
        <f t="shared" si="24"/>
        <v>OK</v>
      </c>
      <c r="B173" s="115">
        <v>155</v>
      </c>
      <c r="C173" s="116" t="s">
        <v>821</v>
      </c>
      <c r="D173" s="64"/>
      <c r="E173" s="65">
        <v>1</v>
      </c>
      <c r="F173" s="65"/>
      <c r="G173" s="65"/>
      <c r="H173" s="65"/>
      <c r="I173" s="59">
        <v>1</v>
      </c>
      <c r="J173" s="68">
        <f t="shared" si="20"/>
        <v>4</v>
      </c>
      <c r="K173" s="68">
        <f t="shared" si="21"/>
        <v>4</v>
      </c>
      <c r="L173" s="68">
        <f t="shared" si="23"/>
        <v>4</v>
      </c>
      <c r="M173" s="115" t="s">
        <v>5</v>
      </c>
      <c r="N173" s="115" t="s">
        <v>22</v>
      </c>
      <c r="O173" s="115" t="s">
        <v>99</v>
      </c>
      <c r="P173" s="115" t="s">
        <v>214</v>
      </c>
      <c r="Q173" s="115" t="s">
        <v>24</v>
      </c>
      <c r="R173" s="115"/>
      <c r="S173" s="115"/>
      <c r="T173" s="115" t="s">
        <v>146</v>
      </c>
      <c r="U173" s="115" t="s">
        <v>147</v>
      </c>
      <c r="V173" s="115" t="s">
        <v>156</v>
      </c>
      <c r="W173" s="115"/>
      <c r="X173" s="115"/>
      <c r="Y173" s="119"/>
    </row>
    <row r="174" spans="1:25" ht="39.6" x14ac:dyDescent="0.25">
      <c r="A174" s="211" t="str">
        <f t="shared" si="24"/>
        <v>OK</v>
      </c>
      <c r="B174" s="115">
        <v>156</v>
      </c>
      <c r="C174" s="116" t="s">
        <v>822</v>
      </c>
      <c r="D174" s="64"/>
      <c r="E174" s="65">
        <v>1</v>
      </c>
      <c r="F174" s="65"/>
      <c r="G174" s="65"/>
      <c r="H174" s="65"/>
      <c r="I174" s="59">
        <v>1</v>
      </c>
      <c r="J174" s="68">
        <f t="shared" si="20"/>
        <v>4</v>
      </c>
      <c r="K174" s="68">
        <f t="shared" si="21"/>
        <v>4</v>
      </c>
      <c r="L174" s="68">
        <f t="shared" si="23"/>
        <v>4</v>
      </c>
      <c r="M174" s="115" t="s">
        <v>5</v>
      </c>
      <c r="N174" s="115" t="s">
        <v>22</v>
      </c>
      <c r="O174" s="115" t="s">
        <v>262</v>
      </c>
      <c r="P174" s="115" t="s">
        <v>261</v>
      </c>
      <c r="Q174" s="115"/>
      <c r="R174" s="115"/>
      <c r="S174" s="115"/>
      <c r="T174" s="115" t="s">
        <v>156</v>
      </c>
      <c r="U174" s="115">
        <v>19</v>
      </c>
      <c r="V174" s="115" t="s">
        <v>174</v>
      </c>
      <c r="W174" s="115"/>
      <c r="X174" s="115"/>
      <c r="Y174" s="119"/>
    </row>
    <row r="175" spans="1:25" ht="39.6" x14ac:dyDescent="0.25">
      <c r="A175" s="211" t="str">
        <f t="shared" si="24"/>
        <v>OK</v>
      </c>
      <c r="B175" s="115">
        <v>157</v>
      </c>
      <c r="C175" s="116" t="s">
        <v>823</v>
      </c>
      <c r="D175" s="64">
        <v>1</v>
      </c>
      <c r="E175" s="65"/>
      <c r="F175" s="65"/>
      <c r="G175" s="65"/>
      <c r="H175" s="65"/>
      <c r="I175" s="59">
        <v>1</v>
      </c>
      <c r="J175" s="68">
        <f t="shared" si="20"/>
        <v>0</v>
      </c>
      <c r="K175" s="68">
        <f t="shared" si="21"/>
        <v>0</v>
      </c>
      <c r="L175" s="68">
        <f t="shared" si="23"/>
        <v>0</v>
      </c>
      <c r="M175" s="115" t="s">
        <v>5</v>
      </c>
      <c r="N175" s="115" t="s">
        <v>22</v>
      </c>
      <c r="O175" s="115" t="s">
        <v>26</v>
      </c>
      <c r="P175" s="115" t="s">
        <v>109</v>
      </c>
      <c r="Q175" s="115"/>
      <c r="R175" s="115"/>
      <c r="S175" s="115"/>
      <c r="T175" s="115" t="s">
        <v>156</v>
      </c>
      <c r="U175" s="115" t="s">
        <v>174</v>
      </c>
      <c r="V175" s="115"/>
      <c r="W175" s="115"/>
      <c r="X175" s="115"/>
      <c r="Y175" s="119"/>
    </row>
    <row r="176" spans="1:25" ht="26.4" x14ac:dyDescent="0.25">
      <c r="A176" s="211" t="str">
        <f t="shared" si="24"/>
        <v>OK</v>
      </c>
      <c r="B176" s="115">
        <v>158</v>
      </c>
      <c r="C176" s="116" t="s">
        <v>509</v>
      </c>
      <c r="D176" s="64"/>
      <c r="E176" s="65">
        <v>1</v>
      </c>
      <c r="F176" s="65"/>
      <c r="G176" s="65"/>
      <c r="H176" s="65"/>
      <c r="I176" s="59">
        <v>1</v>
      </c>
      <c r="J176" s="68">
        <f t="shared" si="20"/>
        <v>4</v>
      </c>
      <c r="K176" s="68">
        <f t="shared" si="21"/>
        <v>4</v>
      </c>
      <c r="L176" s="68">
        <f t="shared" si="23"/>
        <v>4</v>
      </c>
      <c r="M176" s="115" t="s">
        <v>5</v>
      </c>
      <c r="N176" s="115" t="s">
        <v>22</v>
      </c>
      <c r="O176" s="115" t="s">
        <v>262</v>
      </c>
      <c r="P176" s="115"/>
      <c r="Q176" s="115"/>
      <c r="R176" s="115"/>
      <c r="S176" s="115"/>
      <c r="T176" s="115" t="s">
        <v>156</v>
      </c>
      <c r="U176" s="115" t="s">
        <v>264</v>
      </c>
      <c r="V176" s="115" t="s">
        <v>175</v>
      </c>
      <c r="W176" s="115"/>
      <c r="X176" s="115"/>
      <c r="Y176" s="119"/>
    </row>
    <row r="177" spans="1:25" ht="26.4" x14ac:dyDescent="0.25">
      <c r="A177" s="211" t="str">
        <f t="shared" si="24"/>
        <v>OK</v>
      </c>
      <c r="B177" s="115">
        <v>159</v>
      </c>
      <c r="C177" s="116" t="s">
        <v>824</v>
      </c>
      <c r="D177" s="64"/>
      <c r="E177" s="65">
        <v>1</v>
      </c>
      <c r="F177" s="65"/>
      <c r="G177" s="65"/>
      <c r="H177" s="65"/>
      <c r="I177" s="59">
        <v>1</v>
      </c>
      <c r="J177" s="68">
        <f t="shared" si="20"/>
        <v>4</v>
      </c>
      <c r="K177" s="68">
        <f t="shared" si="21"/>
        <v>4</v>
      </c>
      <c r="L177" s="68">
        <f t="shared" si="23"/>
        <v>4</v>
      </c>
      <c r="M177" s="115" t="s">
        <v>5</v>
      </c>
      <c r="N177" s="115" t="s">
        <v>23</v>
      </c>
      <c r="O177" s="115" t="s">
        <v>94</v>
      </c>
      <c r="P177" s="115"/>
      <c r="Q177" s="115"/>
      <c r="R177" s="115"/>
      <c r="S177" s="115"/>
      <c r="T177" s="115" t="s">
        <v>156</v>
      </c>
      <c r="U177" s="115" t="s">
        <v>147</v>
      </c>
      <c r="V177" s="115"/>
      <c r="W177" s="115"/>
      <c r="X177" s="115"/>
      <c r="Y177" s="119"/>
    </row>
    <row r="178" spans="1:25" ht="52.8" x14ac:dyDescent="0.25">
      <c r="A178" s="211" t="str">
        <f t="shared" si="24"/>
        <v>OK</v>
      </c>
      <c r="B178" s="115">
        <v>160</v>
      </c>
      <c r="C178" s="116" t="s">
        <v>825</v>
      </c>
      <c r="D178" s="64"/>
      <c r="E178" s="65">
        <v>1</v>
      </c>
      <c r="F178" s="65"/>
      <c r="G178" s="65"/>
      <c r="H178" s="65"/>
      <c r="I178" s="59">
        <v>1</v>
      </c>
      <c r="J178" s="68">
        <f t="shared" si="20"/>
        <v>4</v>
      </c>
      <c r="K178" s="68">
        <f t="shared" si="21"/>
        <v>4</v>
      </c>
      <c r="L178" s="68">
        <f t="shared" si="23"/>
        <v>4</v>
      </c>
      <c r="M178" s="115" t="s">
        <v>5</v>
      </c>
      <c r="N178" s="115" t="s">
        <v>102</v>
      </c>
      <c r="O178" s="115" t="s">
        <v>27</v>
      </c>
      <c r="P178" s="115"/>
      <c r="Q178" s="115"/>
      <c r="R178" s="115"/>
      <c r="S178" s="115"/>
      <c r="T178" s="115" t="s">
        <v>147</v>
      </c>
      <c r="U178" s="115" t="s">
        <v>156</v>
      </c>
      <c r="V178" s="115" t="s">
        <v>216</v>
      </c>
      <c r="W178" s="115"/>
      <c r="X178" s="115"/>
      <c r="Y178" s="119"/>
    </row>
    <row r="179" spans="1:25" ht="39.6" x14ac:dyDescent="0.25">
      <c r="A179" s="211" t="str">
        <f t="shared" si="24"/>
        <v>OK</v>
      </c>
      <c r="B179" s="115">
        <v>161</v>
      </c>
      <c r="C179" s="116" t="s">
        <v>826</v>
      </c>
      <c r="D179" s="64">
        <v>1</v>
      </c>
      <c r="E179" s="65"/>
      <c r="F179" s="65"/>
      <c r="G179" s="65"/>
      <c r="H179" s="65"/>
      <c r="I179" s="59">
        <v>1</v>
      </c>
      <c r="J179" s="68">
        <f t="shared" si="20"/>
        <v>0</v>
      </c>
      <c r="K179" s="68">
        <f t="shared" si="21"/>
        <v>0</v>
      </c>
      <c r="L179" s="68">
        <f t="shared" si="23"/>
        <v>0</v>
      </c>
      <c r="M179" s="115" t="s">
        <v>5</v>
      </c>
      <c r="N179" s="115" t="s">
        <v>100</v>
      </c>
      <c r="O179" s="115" t="s">
        <v>260</v>
      </c>
      <c r="P179" s="115"/>
      <c r="Q179" s="115"/>
      <c r="R179" s="115"/>
      <c r="S179" s="115"/>
      <c r="T179" s="115" t="s">
        <v>146</v>
      </c>
      <c r="U179" s="115" t="s">
        <v>147</v>
      </c>
      <c r="V179" s="115" t="s">
        <v>156</v>
      </c>
      <c r="W179" s="115"/>
      <c r="X179" s="115"/>
      <c r="Y179" s="119"/>
    </row>
    <row r="180" spans="1:25" ht="26.4" x14ac:dyDescent="0.25">
      <c r="A180" s="211" t="str">
        <f t="shared" si="24"/>
        <v>OK</v>
      </c>
      <c r="B180" s="115">
        <v>162</v>
      </c>
      <c r="C180" s="116" t="s">
        <v>827</v>
      </c>
      <c r="D180" s="64"/>
      <c r="E180" s="65">
        <v>1</v>
      </c>
      <c r="F180" s="65"/>
      <c r="G180" s="65"/>
      <c r="H180" s="65"/>
      <c r="I180" s="59">
        <v>1</v>
      </c>
      <c r="J180" s="68">
        <f t="shared" si="20"/>
        <v>4</v>
      </c>
      <c r="K180" s="68">
        <f t="shared" si="21"/>
        <v>4</v>
      </c>
      <c r="L180" s="68">
        <f t="shared" si="23"/>
        <v>4</v>
      </c>
      <c r="M180" s="115" t="s">
        <v>5</v>
      </c>
      <c r="N180" s="115" t="s">
        <v>100</v>
      </c>
      <c r="O180" s="115" t="s">
        <v>102</v>
      </c>
      <c r="P180" s="115" t="s">
        <v>213</v>
      </c>
      <c r="Q180" s="115" t="s">
        <v>218</v>
      </c>
      <c r="R180" s="115"/>
      <c r="S180" s="115"/>
      <c r="T180" s="115" t="s">
        <v>147</v>
      </c>
      <c r="U180" s="115" t="s">
        <v>156</v>
      </c>
      <c r="V180" s="115" t="s">
        <v>216</v>
      </c>
      <c r="W180" s="115"/>
      <c r="X180" s="115"/>
      <c r="Y180" s="119"/>
    </row>
    <row r="181" spans="1:25" ht="39.6" x14ac:dyDescent="0.25">
      <c r="A181" s="211" t="str">
        <f t="shared" si="24"/>
        <v>OK</v>
      </c>
      <c r="B181" s="115">
        <v>163</v>
      </c>
      <c r="C181" s="116" t="s">
        <v>828</v>
      </c>
      <c r="D181" s="64"/>
      <c r="E181" s="65">
        <v>1</v>
      </c>
      <c r="F181" s="65"/>
      <c r="G181" s="65"/>
      <c r="H181" s="65"/>
      <c r="I181" s="59">
        <v>1</v>
      </c>
      <c r="J181" s="68">
        <f t="shared" si="20"/>
        <v>4</v>
      </c>
      <c r="K181" s="68">
        <f t="shared" si="21"/>
        <v>4</v>
      </c>
      <c r="L181" s="68">
        <f t="shared" si="23"/>
        <v>4</v>
      </c>
      <c r="M181" s="115" t="s">
        <v>5</v>
      </c>
      <c r="N181" s="115" t="s">
        <v>23</v>
      </c>
      <c r="O181" s="115" t="s">
        <v>94</v>
      </c>
      <c r="P181" s="115" t="s">
        <v>99</v>
      </c>
      <c r="Q181" s="115" t="s">
        <v>217</v>
      </c>
      <c r="R181" s="115" t="s">
        <v>215</v>
      </c>
      <c r="S181" s="115"/>
      <c r="T181" s="115" t="s">
        <v>147</v>
      </c>
      <c r="U181" s="115" t="s">
        <v>156</v>
      </c>
      <c r="V181" s="115" t="s">
        <v>216</v>
      </c>
      <c r="W181" s="115"/>
      <c r="X181" s="115"/>
      <c r="Y181" s="119"/>
    </row>
    <row r="182" spans="1:25" ht="26.4" x14ac:dyDescent="0.25">
      <c r="A182" s="211" t="str">
        <f t="shared" si="24"/>
        <v>OK</v>
      </c>
      <c r="B182" s="115">
        <v>164</v>
      </c>
      <c r="C182" s="116" t="s">
        <v>829</v>
      </c>
      <c r="D182" s="64"/>
      <c r="E182" s="65">
        <v>1</v>
      </c>
      <c r="F182" s="65"/>
      <c r="G182" s="65"/>
      <c r="H182" s="65"/>
      <c r="I182" s="59">
        <v>1</v>
      </c>
      <c r="J182" s="68">
        <f t="shared" si="20"/>
        <v>4</v>
      </c>
      <c r="K182" s="68">
        <f t="shared" si="21"/>
        <v>4</v>
      </c>
      <c r="L182" s="68">
        <f t="shared" si="23"/>
        <v>4</v>
      </c>
      <c r="M182" s="115" t="s">
        <v>5</v>
      </c>
      <c r="N182" s="115" t="s">
        <v>23</v>
      </c>
      <c r="O182" s="115" t="s">
        <v>94</v>
      </c>
      <c r="P182" s="115" t="s">
        <v>215</v>
      </c>
      <c r="Q182" s="115" t="s">
        <v>213</v>
      </c>
      <c r="R182" s="115"/>
      <c r="S182" s="115"/>
      <c r="T182" s="115" t="s">
        <v>147</v>
      </c>
      <c r="U182" s="115" t="s">
        <v>156</v>
      </c>
      <c r="V182" s="115" t="s">
        <v>216</v>
      </c>
      <c r="W182" s="115"/>
      <c r="X182" s="115"/>
      <c r="Y182" s="119"/>
    </row>
    <row r="183" spans="1:25" ht="39.6" x14ac:dyDescent="0.25">
      <c r="A183" s="211" t="str">
        <f t="shared" si="24"/>
        <v>OK</v>
      </c>
      <c r="B183" s="115">
        <v>165</v>
      </c>
      <c r="C183" s="116" t="s">
        <v>830</v>
      </c>
      <c r="D183" s="64"/>
      <c r="E183" s="65">
        <v>1</v>
      </c>
      <c r="F183" s="65"/>
      <c r="G183" s="65"/>
      <c r="H183" s="65"/>
      <c r="I183" s="59">
        <v>1</v>
      </c>
      <c r="J183" s="68">
        <f t="shared" si="20"/>
        <v>4</v>
      </c>
      <c r="K183" s="68">
        <f t="shared" si="21"/>
        <v>4</v>
      </c>
      <c r="L183" s="68">
        <f t="shared" si="23"/>
        <v>4</v>
      </c>
      <c r="M183" s="115" t="s">
        <v>5</v>
      </c>
      <c r="N183" s="115" t="s">
        <v>23</v>
      </c>
      <c r="O183" s="115" t="s">
        <v>94</v>
      </c>
      <c r="P183" s="115" t="s">
        <v>212</v>
      </c>
      <c r="Q183" s="115"/>
      <c r="R183" s="115"/>
      <c r="S183" s="115"/>
      <c r="T183" s="115" t="s">
        <v>147</v>
      </c>
      <c r="U183" s="115" t="s">
        <v>156</v>
      </c>
      <c r="V183" s="115"/>
      <c r="W183" s="115"/>
      <c r="X183" s="115"/>
      <c r="Y183" s="119"/>
    </row>
    <row r="184" spans="1:25" ht="39.6" x14ac:dyDescent="0.25">
      <c r="A184" s="211" t="str">
        <f t="shared" si="24"/>
        <v>OK</v>
      </c>
      <c r="B184" s="115">
        <v>166</v>
      </c>
      <c r="C184" s="116" t="s">
        <v>831</v>
      </c>
      <c r="D184" s="64"/>
      <c r="E184" s="65">
        <v>1</v>
      </c>
      <c r="F184" s="65"/>
      <c r="G184" s="65"/>
      <c r="H184" s="65"/>
      <c r="I184" s="59">
        <v>1</v>
      </c>
      <c r="J184" s="68">
        <f t="shared" si="20"/>
        <v>4</v>
      </c>
      <c r="K184" s="68">
        <f t="shared" si="21"/>
        <v>4</v>
      </c>
      <c r="L184" s="68">
        <f t="shared" si="23"/>
        <v>4</v>
      </c>
      <c r="M184" s="115" t="s">
        <v>5</v>
      </c>
      <c r="N184" s="115" t="s">
        <v>23</v>
      </c>
      <c r="O184" s="115" t="s">
        <v>94</v>
      </c>
      <c r="P184" s="115" t="s">
        <v>212</v>
      </c>
      <c r="Q184" s="115" t="s">
        <v>213</v>
      </c>
      <c r="R184" s="115" t="s">
        <v>214</v>
      </c>
      <c r="S184" s="115"/>
      <c r="T184" s="115" t="s">
        <v>147</v>
      </c>
      <c r="U184" s="115" t="s">
        <v>156</v>
      </c>
      <c r="V184" s="115"/>
      <c r="W184" s="115"/>
      <c r="X184" s="115"/>
      <c r="Y184" s="119"/>
    </row>
    <row r="185" spans="1:25" ht="26.4" x14ac:dyDescent="0.25">
      <c r="A185" s="211" t="str">
        <f t="shared" si="24"/>
        <v>OK</v>
      </c>
      <c r="B185" s="115">
        <v>167</v>
      </c>
      <c r="C185" s="116" t="s">
        <v>832</v>
      </c>
      <c r="D185" s="64"/>
      <c r="E185" s="65">
        <v>1</v>
      </c>
      <c r="F185" s="65"/>
      <c r="G185" s="65"/>
      <c r="H185" s="65"/>
      <c r="I185" s="59">
        <v>1</v>
      </c>
      <c r="J185" s="68">
        <f t="shared" si="20"/>
        <v>4</v>
      </c>
      <c r="K185" s="68">
        <f t="shared" si="21"/>
        <v>4</v>
      </c>
      <c r="L185" s="68">
        <f t="shared" si="23"/>
        <v>4</v>
      </c>
      <c r="M185" s="115" t="s">
        <v>5</v>
      </c>
      <c r="N185" s="115" t="s">
        <v>23</v>
      </c>
      <c r="O185" s="115" t="s">
        <v>94</v>
      </c>
      <c r="P185" s="115" t="s">
        <v>99</v>
      </c>
      <c r="Q185" s="115"/>
      <c r="R185" s="115"/>
      <c r="S185" s="115"/>
      <c r="T185" s="115" t="s">
        <v>147</v>
      </c>
      <c r="U185" s="115" t="s">
        <v>156</v>
      </c>
      <c r="V185" s="115"/>
      <c r="W185" s="115"/>
      <c r="X185" s="115"/>
      <c r="Y185" s="119"/>
    </row>
    <row r="186" spans="1:25" ht="39.6" x14ac:dyDescent="0.25">
      <c r="A186" s="211" t="str">
        <f t="shared" si="24"/>
        <v>OK</v>
      </c>
      <c r="B186" s="115">
        <v>168</v>
      </c>
      <c r="C186" s="116" t="s">
        <v>833</v>
      </c>
      <c r="D186" s="64"/>
      <c r="E186" s="65">
        <v>1</v>
      </c>
      <c r="F186" s="65"/>
      <c r="G186" s="65"/>
      <c r="H186" s="65"/>
      <c r="I186" s="59">
        <v>1</v>
      </c>
      <c r="J186" s="68">
        <f t="shared" si="20"/>
        <v>4</v>
      </c>
      <c r="K186" s="68">
        <f t="shared" si="21"/>
        <v>4</v>
      </c>
      <c r="L186" s="68">
        <f t="shared" si="23"/>
        <v>4</v>
      </c>
      <c r="M186" s="115" t="s">
        <v>5</v>
      </c>
      <c r="N186" s="115" t="s">
        <v>100</v>
      </c>
      <c r="O186" s="115" t="s">
        <v>261</v>
      </c>
      <c r="P186" s="115" t="s">
        <v>265</v>
      </c>
      <c r="Q186" s="115" t="s">
        <v>194</v>
      </c>
      <c r="R186" s="115"/>
      <c r="S186" s="115"/>
      <c r="T186" s="115" t="s">
        <v>156</v>
      </c>
      <c r="U186" s="115" t="s">
        <v>144</v>
      </c>
      <c r="V186" s="115" t="s">
        <v>145</v>
      </c>
      <c r="W186" s="115"/>
      <c r="X186" s="115"/>
      <c r="Y186" s="119"/>
    </row>
    <row r="187" spans="1:25" ht="52.8" x14ac:dyDescent="0.25">
      <c r="A187" s="211" t="str">
        <f t="shared" si="24"/>
        <v>OK</v>
      </c>
      <c r="B187" s="115">
        <v>169</v>
      </c>
      <c r="C187" s="116" t="s">
        <v>834</v>
      </c>
      <c r="D187" s="64">
        <v>1</v>
      </c>
      <c r="E187" s="65"/>
      <c r="F187" s="65"/>
      <c r="G187" s="65"/>
      <c r="H187" s="65"/>
      <c r="I187" s="59">
        <v>1</v>
      </c>
      <c r="J187" s="68">
        <f t="shared" si="20"/>
        <v>0</v>
      </c>
      <c r="K187" s="68">
        <f t="shared" si="21"/>
        <v>0</v>
      </c>
      <c r="L187" s="68">
        <f t="shared" si="23"/>
        <v>0</v>
      </c>
      <c r="M187" s="115" t="s">
        <v>5</v>
      </c>
      <c r="N187" s="115" t="s">
        <v>40</v>
      </c>
      <c r="O187" s="115" t="s">
        <v>65</v>
      </c>
      <c r="P187" s="115" t="s">
        <v>10</v>
      </c>
      <c r="Q187" s="115" t="s">
        <v>110</v>
      </c>
      <c r="R187" s="115"/>
      <c r="S187" s="115"/>
      <c r="T187" s="115" t="s">
        <v>156</v>
      </c>
      <c r="U187" s="115" t="s">
        <v>266</v>
      </c>
      <c r="V187" s="115" t="s">
        <v>267</v>
      </c>
      <c r="W187" s="115" t="s">
        <v>247</v>
      </c>
      <c r="X187" s="115"/>
      <c r="Y187" s="119"/>
    </row>
    <row r="188" spans="1:25" ht="26.4" x14ac:dyDescent="0.25">
      <c r="A188" s="211" t="str">
        <f t="shared" si="24"/>
        <v>OK</v>
      </c>
      <c r="B188" s="115">
        <v>170</v>
      </c>
      <c r="C188" s="116" t="s">
        <v>835</v>
      </c>
      <c r="D188" s="64"/>
      <c r="E188" s="65">
        <v>1</v>
      </c>
      <c r="F188" s="65"/>
      <c r="G188" s="65"/>
      <c r="H188" s="65"/>
      <c r="I188" s="59">
        <v>1</v>
      </c>
      <c r="J188" s="68">
        <f t="shared" si="20"/>
        <v>4</v>
      </c>
      <c r="K188" s="68">
        <f t="shared" si="21"/>
        <v>4</v>
      </c>
      <c r="L188" s="68">
        <f t="shared" si="23"/>
        <v>4</v>
      </c>
      <c r="M188" s="115" t="s">
        <v>5</v>
      </c>
      <c r="N188" s="115" t="s">
        <v>40</v>
      </c>
      <c r="O188" s="115" t="s">
        <v>9</v>
      </c>
      <c r="P188" s="115" t="s">
        <v>36</v>
      </c>
      <c r="Q188" s="115" t="s">
        <v>37</v>
      </c>
      <c r="R188" s="115" t="s">
        <v>99</v>
      </c>
      <c r="S188" s="115"/>
      <c r="T188" s="115" t="s">
        <v>156</v>
      </c>
      <c r="U188" s="115" t="s">
        <v>216</v>
      </c>
      <c r="V188" s="115"/>
      <c r="W188" s="115"/>
      <c r="X188" s="115"/>
      <c r="Y188" s="119"/>
    </row>
    <row r="189" spans="1:25" ht="52.8" x14ac:dyDescent="0.25">
      <c r="A189" s="211" t="str">
        <f t="shared" si="24"/>
        <v>OK</v>
      </c>
      <c r="B189" s="115">
        <v>171</v>
      </c>
      <c r="C189" s="116" t="s">
        <v>836</v>
      </c>
      <c r="D189" s="64"/>
      <c r="E189" s="65">
        <v>1</v>
      </c>
      <c r="F189" s="65"/>
      <c r="G189" s="65"/>
      <c r="H189" s="65"/>
      <c r="I189" s="59">
        <v>2</v>
      </c>
      <c r="J189" s="68">
        <f t="shared" si="20"/>
        <v>4</v>
      </c>
      <c r="K189" s="68">
        <f t="shared" si="21"/>
        <v>8</v>
      </c>
      <c r="L189" s="68">
        <f t="shared" si="23"/>
        <v>8</v>
      </c>
      <c r="M189" s="115" t="s">
        <v>5</v>
      </c>
      <c r="N189" s="115" t="s">
        <v>212</v>
      </c>
      <c r="O189" s="115" t="s">
        <v>214</v>
      </c>
      <c r="P189" s="115" t="s">
        <v>268</v>
      </c>
      <c r="Q189" s="115"/>
      <c r="R189" s="115"/>
      <c r="S189" s="115"/>
      <c r="T189" s="115" t="s">
        <v>147</v>
      </c>
      <c r="U189" s="115" t="s">
        <v>156</v>
      </c>
      <c r="V189" s="115" t="s">
        <v>216</v>
      </c>
      <c r="W189" s="115"/>
      <c r="X189" s="115"/>
      <c r="Y189" s="119"/>
    </row>
    <row r="190" spans="1:25" ht="26.4" x14ac:dyDescent="0.25">
      <c r="A190" s="211" t="str">
        <f t="shared" si="24"/>
        <v>OK</v>
      </c>
      <c r="B190" s="115">
        <v>172</v>
      </c>
      <c r="C190" s="116" t="s">
        <v>837</v>
      </c>
      <c r="D190" s="64"/>
      <c r="E190" s="65">
        <v>1</v>
      </c>
      <c r="F190" s="65"/>
      <c r="G190" s="65"/>
      <c r="H190" s="65"/>
      <c r="I190" s="59">
        <v>1</v>
      </c>
      <c r="J190" s="68">
        <f t="shared" si="20"/>
        <v>4</v>
      </c>
      <c r="K190" s="68">
        <f t="shared" si="21"/>
        <v>4</v>
      </c>
      <c r="L190" s="68">
        <f t="shared" si="23"/>
        <v>4</v>
      </c>
      <c r="M190" s="115" t="s">
        <v>5</v>
      </c>
      <c r="N190" s="115" t="s">
        <v>99</v>
      </c>
      <c r="O190" s="115" t="s">
        <v>101</v>
      </c>
      <c r="P190" s="115" t="s">
        <v>100</v>
      </c>
      <c r="Q190" s="115"/>
      <c r="R190" s="115"/>
      <c r="S190" s="115"/>
      <c r="T190" s="115" t="s">
        <v>147</v>
      </c>
      <c r="U190" s="115" t="s">
        <v>156</v>
      </c>
      <c r="V190" s="115" t="s">
        <v>216</v>
      </c>
      <c r="W190" s="115"/>
      <c r="X190" s="115"/>
      <c r="Y190" s="119"/>
    </row>
    <row r="191" spans="1:25" ht="42" customHeight="1" x14ac:dyDescent="0.25">
      <c r="A191" s="211" t="str">
        <f t="shared" si="24"/>
        <v>OK</v>
      </c>
      <c r="B191" s="115">
        <v>173</v>
      </c>
      <c r="C191" s="116" t="s">
        <v>838</v>
      </c>
      <c r="D191" s="64"/>
      <c r="E191" s="65">
        <v>1</v>
      </c>
      <c r="F191" s="65"/>
      <c r="G191" s="65"/>
      <c r="H191" s="65"/>
      <c r="I191" s="59">
        <v>1</v>
      </c>
      <c r="J191" s="68">
        <f t="shared" si="20"/>
        <v>4</v>
      </c>
      <c r="K191" s="68">
        <f t="shared" si="21"/>
        <v>4</v>
      </c>
      <c r="L191" s="68">
        <f t="shared" si="23"/>
        <v>4</v>
      </c>
      <c r="M191" s="115" t="s">
        <v>5</v>
      </c>
      <c r="N191" s="115" t="s">
        <v>23</v>
      </c>
      <c r="O191" s="115" t="s">
        <v>24</v>
      </c>
      <c r="P191" s="115" t="s">
        <v>217</v>
      </c>
      <c r="Q191" s="115" t="s">
        <v>218</v>
      </c>
      <c r="R191" s="115" t="s">
        <v>102</v>
      </c>
      <c r="S191" s="115"/>
      <c r="T191" s="115" t="s">
        <v>147</v>
      </c>
      <c r="U191" s="115" t="s">
        <v>156</v>
      </c>
      <c r="V191" s="115" t="s">
        <v>216</v>
      </c>
      <c r="W191" s="115"/>
      <c r="X191" s="115"/>
      <c r="Y191" s="119"/>
    </row>
    <row r="192" spans="1:25" ht="39.6" x14ac:dyDescent="0.25">
      <c r="A192" s="211" t="str">
        <f t="shared" si="24"/>
        <v>OK</v>
      </c>
      <c r="B192" s="115">
        <v>174</v>
      </c>
      <c r="C192" s="116" t="s">
        <v>839</v>
      </c>
      <c r="D192" s="64"/>
      <c r="E192" s="65">
        <v>1</v>
      </c>
      <c r="F192" s="65"/>
      <c r="G192" s="65"/>
      <c r="H192" s="65"/>
      <c r="I192" s="59">
        <v>2</v>
      </c>
      <c r="J192" s="68">
        <f t="shared" si="20"/>
        <v>4</v>
      </c>
      <c r="K192" s="68">
        <f t="shared" si="21"/>
        <v>8</v>
      </c>
      <c r="L192" s="68">
        <f t="shared" si="23"/>
        <v>8</v>
      </c>
      <c r="M192" s="115" t="s">
        <v>5</v>
      </c>
      <c r="N192" s="115" t="s">
        <v>27</v>
      </c>
      <c r="O192" s="115" t="s">
        <v>29</v>
      </c>
      <c r="P192" s="115" t="s">
        <v>268</v>
      </c>
      <c r="Q192" s="115" t="s">
        <v>253</v>
      </c>
      <c r="R192" s="115"/>
      <c r="S192" s="115"/>
      <c r="T192" s="115" t="s">
        <v>147</v>
      </c>
      <c r="U192" s="115" t="s">
        <v>156</v>
      </c>
      <c r="V192" s="115" t="s">
        <v>216</v>
      </c>
      <c r="W192" s="115"/>
      <c r="X192" s="115"/>
      <c r="Y192" s="119"/>
    </row>
    <row r="193" spans="1:25" ht="15.6" x14ac:dyDescent="0.25">
      <c r="A193" s="304" t="s">
        <v>510</v>
      </c>
      <c r="B193" s="305"/>
      <c r="C193" s="305"/>
      <c r="D193" s="305"/>
      <c r="E193" s="305"/>
      <c r="F193" s="305"/>
      <c r="G193" s="305"/>
      <c r="H193" s="305"/>
      <c r="I193" s="305"/>
      <c r="J193" s="305"/>
      <c r="K193" s="305"/>
      <c r="L193" s="305"/>
      <c r="M193" s="305"/>
      <c r="N193" s="305"/>
      <c r="O193" s="305"/>
      <c r="P193" s="305"/>
      <c r="Q193" s="305"/>
      <c r="R193" s="305"/>
      <c r="S193" s="305"/>
      <c r="T193" s="305"/>
      <c r="U193" s="305"/>
      <c r="V193" s="305"/>
      <c r="W193" s="305"/>
      <c r="X193" s="305"/>
      <c r="Y193" s="306"/>
    </row>
    <row r="194" spans="1:25" ht="15.6" x14ac:dyDescent="0.25">
      <c r="A194" s="301" t="s">
        <v>840</v>
      </c>
      <c r="B194" s="302"/>
      <c r="C194" s="302"/>
      <c r="D194" s="302"/>
      <c r="E194" s="302"/>
      <c r="F194" s="302"/>
      <c r="G194" s="302"/>
      <c r="H194" s="302"/>
      <c r="I194" s="302"/>
      <c r="J194" s="302"/>
      <c r="K194" s="302"/>
      <c r="L194" s="302"/>
      <c r="M194" s="302"/>
      <c r="N194" s="302"/>
      <c r="O194" s="302"/>
      <c r="P194" s="302"/>
      <c r="Q194" s="302"/>
      <c r="R194" s="302"/>
      <c r="S194" s="302"/>
      <c r="T194" s="302"/>
      <c r="U194" s="302"/>
      <c r="V194" s="302"/>
      <c r="W194" s="302"/>
      <c r="X194" s="302"/>
      <c r="Y194" s="303"/>
    </row>
    <row r="195" spans="1:25" ht="26.4" x14ac:dyDescent="0.25">
      <c r="A195" s="211" t="str">
        <f t="shared" ref="A195:A206" si="25">IF(COUNT(D195:H195)&gt;1,"ERROR",IF(COUNT(D195:H195)=0,"ERROR","OK"))</f>
        <v>OK</v>
      </c>
      <c r="B195" s="115">
        <v>175</v>
      </c>
      <c r="C195" s="116" t="s">
        <v>841</v>
      </c>
      <c r="D195" s="64"/>
      <c r="E195" s="65">
        <v>1</v>
      </c>
      <c r="F195" s="65"/>
      <c r="G195" s="65"/>
      <c r="H195" s="65"/>
      <c r="I195" s="59">
        <v>1</v>
      </c>
      <c r="J195" s="68">
        <f t="shared" ref="J195:J252" si="26">(E195*4+F195*3+G195*2+H195*1+D195*0)</f>
        <v>4</v>
      </c>
      <c r="K195" s="68">
        <f t="shared" ref="K195:K252" si="27">J195*I195</f>
        <v>4</v>
      </c>
      <c r="L195" s="68">
        <f t="shared" si="23"/>
        <v>4</v>
      </c>
      <c r="M195" s="115" t="s">
        <v>472</v>
      </c>
      <c r="N195" s="115" t="s">
        <v>90</v>
      </c>
      <c r="O195" s="115" t="s">
        <v>88</v>
      </c>
      <c r="P195" s="115" t="s">
        <v>89</v>
      </c>
      <c r="Q195" s="115" t="s">
        <v>93</v>
      </c>
      <c r="R195" s="115"/>
      <c r="S195" s="115"/>
      <c r="T195" s="115" t="s">
        <v>147</v>
      </c>
      <c r="U195" s="115" t="s">
        <v>193</v>
      </c>
      <c r="V195" s="115">
        <v>48</v>
      </c>
      <c r="W195" s="115">
        <v>52</v>
      </c>
      <c r="X195" s="115" t="s">
        <v>269</v>
      </c>
      <c r="Y195" s="119"/>
    </row>
    <row r="196" spans="1:25" ht="39.6" x14ac:dyDescent="0.25">
      <c r="A196" s="211" t="str">
        <f t="shared" si="25"/>
        <v>OK</v>
      </c>
      <c r="B196" s="115">
        <v>176</v>
      </c>
      <c r="C196" s="116" t="s">
        <v>842</v>
      </c>
      <c r="D196" s="64"/>
      <c r="E196" s="65">
        <v>1</v>
      </c>
      <c r="F196" s="65"/>
      <c r="G196" s="65"/>
      <c r="H196" s="65"/>
      <c r="I196" s="59">
        <v>1</v>
      </c>
      <c r="J196" s="68">
        <f t="shared" si="26"/>
        <v>4</v>
      </c>
      <c r="K196" s="68">
        <f t="shared" si="27"/>
        <v>4</v>
      </c>
      <c r="L196" s="68">
        <f t="shared" si="23"/>
        <v>4</v>
      </c>
      <c r="M196" s="115" t="s">
        <v>472</v>
      </c>
      <c r="N196" s="115" t="s">
        <v>92</v>
      </c>
      <c r="O196" s="115" t="s">
        <v>202</v>
      </c>
      <c r="P196" s="115"/>
      <c r="Q196" s="115"/>
      <c r="R196" s="115"/>
      <c r="S196" s="115"/>
      <c r="T196" s="115" t="s">
        <v>147</v>
      </c>
      <c r="U196" s="115" t="s">
        <v>141</v>
      </c>
      <c r="V196" s="115"/>
      <c r="W196" s="115"/>
      <c r="X196" s="115"/>
      <c r="Y196" s="119"/>
    </row>
    <row r="197" spans="1:25" ht="39.6" x14ac:dyDescent="0.25">
      <c r="A197" s="211" t="str">
        <f t="shared" si="25"/>
        <v>OK</v>
      </c>
      <c r="B197" s="115">
        <v>177</v>
      </c>
      <c r="C197" s="116" t="s">
        <v>843</v>
      </c>
      <c r="D197" s="64"/>
      <c r="E197" s="65"/>
      <c r="F197" s="65"/>
      <c r="G197" s="65"/>
      <c r="H197" s="65">
        <v>1</v>
      </c>
      <c r="I197" s="59">
        <v>1</v>
      </c>
      <c r="J197" s="68">
        <f t="shared" si="26"/>
        <v>1</v>
      </c>
      <c r="K197" s="68">
        <f t="shared" si="27"/>
        <v>1</v>
      </c>
      <c r="L197" s="68">
        <f t="shared" si="23"/>
        <v>4</v>
      </c>
      <c r="M197" s="115" t="s">
        <v>472</v>
      </c>
      <c r="N197" s="115" t="s">
        <v>69</v>
      </c>
      <c r="O197" s="115" t="s">
        <v>11</v>
      </c>
      <c r="P197" s="115" t="s">
        <v>142</v>
      </c>
      <c r="Q197" s="115" t="s">
        <v>21</v>
      </c>
      <c r="R197" s="115" t="s">
        <v>75</v>
      </c>
      <c r="S197" s="115"/>
      <c r="T197" s="115"/>
      <c r="U197" s="115"/>
      <c r="V197" s="115"/>
      <c r="W197" s="115"/>
      <c r="X197" s="115"/>
      <c r="Y197" s="119"/>
    </row>
    <row r="198" spans="1:25" ht="39.6" x14ac:dyDescent="0.25">
      <c r="A198" s="211" t="str">
        <f t="shared" si="25"/>
        <v>OK</v>
      </c>
      <c r="B198" s="115">
        <v>178</v>
      </c>
      <c r="C198" s="116" t="s">
        <v>844</v>
      </c>
      <c r="D198" s="64"/>
      <c r="E198" s="65"/>
      <c r="F198" s="65"/>
      <c r="G198" s="65"/>
      <c r="H198" s="65">
        <v>1</v>
      </c>
      <c r="I198" s="59">
        <v>1</v>
      </c>
      <c r="J198" s="68">
        <f t="shared" si="26"/>
        <v>1</v>
      </c>
      <c r="K198" s="68">
        <f t="shared" si="27"/>
        <v>1</v>
      </c>
      <c r="L198" s="68">
        <f t="shared" si="23"/>
        <v>4</v>
      </c>
      <c r="M198" s="115" t="s">
        <v>472</v>
      </c>
      <c r="N198" s="115" t="s">
        <v>92</v>
      </c>
      <c r="O198" s="115" t="s">
        <v>142</v>
      </c>
      <c r="P198" s="115" t="s">
        <v>8</v>
      </c>
      <c r="Q198" s="115" t="s">
        <v>178</v>
      </c>
      <c r="R198" s="115"/>
      <c r="S198" s="115"/>
      <c r="T198" s="115" t="s">
        <v>147</v>
      </c>
      <c r="U198" s="115" t="s">
        <v>175</v>
      </c>
      <c r="V198" s="115"/>
      <c r="W198" s="115"/>
      <c r="X198" s="115"/>
      <c r="Y198" s="119"/>
    </row>
    <row r="199" spans="1:25" ht="52.8" x14ac:dyDescent="0.25">
      <c r="A199" s="211" t="str">
        <f t="shared" si="25"/>
        <v>OK</v>
      </c>
      <c r="B199" s="115">
        <v>179</v>
      </c>
      <c r="C199" s="116" t="s">
        <v>845</v>
      </c>
      <c r="D199" s="64"/>
      <c r="E199" s="65"/>
      <c r="F199" s="65"/>
      <c r="G199" s="65">
        <v>1</v>
      </c>
      <c r="H199" s="65"/>
      <c r="I199" s="59">
        <v>1</v>
      </c>
      <c r="J199" s="68">
        <f t="shared" si="26"/>
        <v>2</v>
      </c>
      <c r="K199" s="68">
        <f t="shared" si="27"/>
        <v>2</v>
      </c>
      <c r="L199" s="68">
        <f t="shared" si="23"/>
        <v>4</v>
      </c>
      <c r="M199" s="115" t="s">
        <v>472</v>
      </c>
      <c r="N199" s="115" t="s">
        <v>92</v>
      </c>
      <c r="O199" s="115" t="s">
        <v>112</v>
      </c>
      <c r="P199" s="115" t="s">
        <v>142</v>
      </c>
      <c r="Q199" s="115" t="s">
        <v>180</v>
      </c>
      <c r="R199" s="115" t="s">
        <v>182</v>
      </c>
      <c r="S199" s="115" t="s">
        <v>181</v>
      </c>
      <c r="T199" s="115" t="s">
        <v>147</v>
      </c>
      <c r="U199" s="115" t="s">
        <v>176</v>
      </c>
      <c r="V199" s="115" t="s">
        <v>270</v>
      </c>
      <c r="W199" s="115"/>
      <c r="X199" s="115"/>
      <c r="Y199" s="119"/>
    </row>
    <row r="200" spans="1:25" ht="66" x14ac:dyDescent="0.25">
      <c r="A200" s="211" t="str">
        <f t="shared" si="25"/>
        <v>OK</v>
      </c>
      <c r="B200" s="115">
        <v>180</v>
      </c>
      <c r="C200" s="116" t="s">
        <v>846</v>
      </c>
      <c r="D200" s="64"/>
      <c r="E200" s="65">
        <v>1</v>
      </c>
      <c r="F200" s="65"/>
      <c r="G200" s="65"/>
      <c r="H200" s="65"/>
      <c r="I200" s="59">
        <v>1</v>
      </c>
      <c r="J200" s="68">
        <f t="shared" si="26"/>
        <v>4</v>
      </c>
      <c r="K200" s="68">
        <f t="shared" si="27"/>
        <v>4</v>
      </c>
      <c r="L200" s="68">
        <f t="shared" si="23"/>
        <v>4</v>
      </c>
      <c r="M200" s="115" t="s">
        <v>472</v>
      </c>
      <c r="N200" s="115" t="s">
        <v>92</v>
      </c>
      <c r="O200" s="115" t="s">
        <v>179</v>
      </c>
      <c r="P200" s="115" t="s">
        <v>180</v>
      </c>
      <c r="Q200" s="115" t="s">
        <v>182</v>
      </c>
      <c r="R200" s="115"/>
      <c r="S200" s="115"/>
      <c r="T200" s="115" t="s">
        <v>147</v>
      </c>
      <c r="U200" s="115" t="s">
        <v>193</v>
      </c>
      <c r="V200" s="115" t="s">
        <v>176</v>
      </c>
      <c r="W200" s="115"/>
      <c r="X200" s="115"/>
      <c r="Y200" s="119"/>
    </row>
    <row r="201" spans="1:25" ht="52.8" x14ac:dyDescent="0.25">
      <c r="A201" s="211" t="str">
        <f t="shared" si="25"/>
        <v>OK</v>
      </c>
      <c r="B201" s="115">
        <v>181</v>
      </c>
      <c r="C201" s="116" t="s">
        <v>847</v>
      </c>
      <c r="D201" s="64"/>
      <c r="E201" s="65">
        <v>1</v>
      </c>
      <c r="F201" s="65"/>
      <c r="G201" s="65"/>
      <c r="H201" s="65"/>
      <c r="I201" s="59">
        <v>1</v>
      </c>
      <c r="J201" s="68">
        <f t="shared" si="26"/>
        <v>4</v>
      </c>
      <c r="K201" s="68">
        <f t="shared" si="27"/>
        <v>4</v>
      </c>
      <c r="L201" s="68">
        <f t="shared" si="23"/>
        <v>4</v>
      </c>
      <c r="M201" s="115" t="s">
        <v>472</v>
      </c>
      <c r="N201" s="115" t="s">
        <v>77</v>
      </c>
      <c r="O201" s="115" t="s">
        <v>21</v>
      </c>
      <c r="P201" s="115" t="s">
        <v>88</v>
      </c>
      <c r="Q201" s="115" t="s">
        <v>92</v>
      </c>
      <c r="R201" s="115"/>
      <c r="S201" s="115"/>
      <c r="T201" s="115" t="s">
        <v>147</v>
      </c>
      <c r="U201" s="115" t="s">
        <v>148</v>
      </c>
      <c r="V201" s="115" t="s">
        <v>264</v>
      </c>
      <c r="W201" s="115" t="s">
        <v>175</v>
      </c>
      <c r="X201" s="115"/>
      <c r="Y201" s="119"/>
    </row>
    <row r="202" spans="1:25" ht="39.6" x14ac:dyDescent="0.25">
      <c r="A202" s="211" t="str">
        <f t="shared" si="25"/>
        <v>OK</v>
      </c>
      <c r="B202" s="115">
        <v>182</v>
      </c>
      <c r="C202" s="116" t="s">
        <v>848</v>
      </c>
      <c r="D202" s="64"/>
      <c r="E202" s="65">
        <v>1</v>
      </c>
      <c r="F202" s="65"/>
      <c r="G202" s="65"/>
      <c r="H202" s="65"/>
      <c r="I202" s="59">
        <v>1</v>
      </c>
      <c r="J202" s="68">
        <f t="shared" si="26"/>
        <v>4</v>
      </c>
      <c r="K202" s="68">
        <f t="shared" si="27"/>
        <v>4</v>
      </c>
      <c r="L202" s="68">
        <f t="shared" si="23"/>
        <v>4</v>
      </c>
      <c r="M202" s="115" t="s">
        <v>472</v>
      </c>
      <c r="N202" s="115" t="s">
        <v>21</v>
      </c>
      <c r="O202" s="115" t="s">
        <v>91</v>
      </c>
      <c r="P202" s="115" t="s">
        <v>75</v>
      </c>
      <c r="Q202" s="115" t="s">
        <v>77</v>
      </c>
      <c r="R202" s="115" t="s">
        <v>179</v>
      </c>
      <c r="S202" s="115" t="s">
        <v>177</v>
      </c>
      <c r="T202" s="115" t="s">
        <v>147</v>
      </c>
      <c r="U202" s="115" t="s">
        <v>203</v>
      </c>
      <c r="V202" s="115"/>
      <c r="W202" s="115"/>
      <c r="X202" s="115"/>
      <c r="Y202" s="119"/>
    </row>
    <row r="203" spans="1:25" ht="26.4" x14ac:dyDescent="0.25">
      <c r="A203" s="211" t="str">
        <f t="shared" si="25"/>
        <v>OK</v>
      </c>
      <c r="B203" s="115">
        <v>183</v>
      </c>
      <c r="C203" s="116" t="s">
        <v>849</v>
      </c>
      <c r="D203" s="64"/>
      <c r="E203" s="65">
        <v>1</v>
      </c>
      <c r="F203" s="65"/>
      <c r="G203" s="65"/>
      <c r="H203" s="65"/>
      <c r="I203" s="59">
        <v>2</v>
      </c>
      <c r="J203" s="68">
        <f t="shared" si="26"/>
        <v>4</v>
      </c>
      <c r="K203" s="68">
        <f t="shared" si="27"/>
        <v>8</v>
      </c>
      <c r="L203" s="68">
        <f t="shared" si="23"/>
        <v>8</v>
      </c>
      <c r="M203" s="115" t="s">
        <v>472</v>
      </c>
      <c r="N203" s="115" t="s">
        <v>21</v>
      </c>
      <c r="O203" s="115" t="s">
        <v>91</v>
      </c>
      <c r="P203" s="115" t="s">
        <v>75</v>
      </c>
      <c r="Q203" s="115" t="s">
        <v>63</v>
      </c>
      <c r="R203" s="115" t="s">
        <v>64</v>
      </c>
      <c r="S203" s="115" t="s">
        <v>65</v>
      </c>
      <c r="T203" s="115" t="s">
        <v>193</v>
      </c>
      <c r="U203" s="115" t="s">
        <v>147</v>
      </c>
      <c r="V203" s="115"/>
      <c r="W203" s="115"/>
      <c r="X203" s="115"/>
      <c r="Y203" s="119"/>
    </row>
    <row r="204" spans="1:25" ht="25.5" customHeight="1" x14ac:dyDescent="0.25">
      <c r="A204" s="211" t="str">
        <f t="shared" si="25"/>
        <v>OK</v>
      </c>
      <c r="B204" s="115">
        <v>184</v>
      </c>
      <c r="C204" s="116" t="s">
        <v>850</v>
      </c>
      <c r="D204" s="64"/>
      <c r="E204" s="65">
        <v>1</v>
      </c>
      <c r="F204" s="65"/>
      <c r="G204" s="65"/>
      <c r="H204" s="65"/>
      <c r="I204" s="59">
        <v>1</v>
      </c>
      <c r="J204" s="68">
        <f t="shared" si="26"/>
        <v>4</v>
      </c>
      <c r="K204" s="68">
        <f t="shared" si="27"/>
        <v>4</v>
      </c>
      <c r="L204" s="68">
        <f t="shared" si="23"/>
        <v>4</v>
      </c>
      <c r="M204" s="115" t="s">
        <v>472</v>
      </c>
      <c r="N204" s="115" t="s">
        <v>21</v>
      </c>
      <c r="O204" s="115" t="s">
        <v>91</v>
      </c>
      <c r="P204" s="115" t="s">
        <v>75</v>
      </c>
      <c r="Q204" s="115" t="s">
        <v>161</v>
      </c>
      <c r="R204" s="115"/>
      <c r="S204" s="115"/>
      <c r="T204" s="115" t="s">
        <v>147</v>
      </c>
      <c r="U204" s="115" t="s">
        <v>168</v>
      </c>
      <c r="V204" s="115" t="s">
        <v>170</v>
      </c>
      <c r="W204" s="115"/>
      <c r="X204" s="115"/>
      <c r="Y204" s="119"/>
    </row>
    <row r="205" spans="1:25" ht="26.4" x14ac:dyDescent="0.25">
      <c r="A205" s="211" t="str">
        <f t="shared" si="25"/>
        <v>OK</v>
      </c>
      <c r="B205" s="115">
        <v>185</v>
      </c>
      <c r="C205" s="116" t="s">
        <v>851</v>
      </c>
      <c r="D205" s="64"/>
      <c r="E205" s="65">
        <v>1</v>
      </c>
      <c r="F205" s="65"/>
      <c r="G205" s="65"/>
      <c r="H205" s="65"/>
      <c r="I205" s="59">
        <v>1</v>
      </c>
      <c r="J205" s="68">
        <f t="shared" si="26"/>
        <v>4</v>
      </c>
      <c r="K205" s="68">
        <f t="shared" si="27"/>
        <v>4</v>
      </c>
      <c r="L205" s="68">
        <f t="shared" si="23"/>
        <v>4</v>
      </c>
      <c r="M205" s="115" t="s">
        <v>472</v>
      </c>
      <c r="N205" s="115" t="s">
        <v>89</v>
      </c>
      <c r="O205" s="115" t="s">
        <v>93</v>
      </c>
      <c r="P205" s="115" t="s">
        <v>92</v>
      </c>
      <c r="Q205" s="115" t="s">
        <v>158</v>
      </c>
      <c r="R205" s="115"/>
      <c r="S205" s="115"/>
      <c r="T205" s="115" t="s">
        <v>147</v>
      </c>
      <c r="U205" s="115" t="s">
        <v>193</v>
      </c>
      <c r="V205" s="115"/>
      <c r="W205" s="115"/>
      <c r="X205" s="115"/>
      <c r="Y205" s="119"/>
    </row>
    <row r="206" spans="1:25" ht="39.6" x14ac:dyDescent="0.25">
      <c r="A206" s="211" t="str">
        <f t="shared" si="25"/>
        <v>OK</v>
      </c>
      <c r="B206" s="115">
        <v>186</v>
      </c>
      <c r="C206" s="116" t="s">
        <v>852</v>
      </c>
      <c r="D206" s="64">
        <v>1</v>
      </c>
      <c r="E206" s="65"/>
      <c r="F206" s="65"/>
      <c r="G206" s="65"/>
      <c r="H206" s="65"/>
      <c r="I206" s="59">
        <v>2</v>
      </c>
      <c r="J206" s="68">
        <f t="shared" si="26"/>
        <v>0</v>
      </c>
      <c r="K206" s="68">
        <f t="shared" si="27"/>
        <v>0</v>
      </c>
      <c r="L206" s="68">
        <f t="shared" si="23"/>
        <v>0</v>
      </c>
      <c r="M206" s="115" t="s">
        <v>472</v>
      </c>
      <c r="N206" s="115" t="s">
        <v>82</v>
      </c>
      <c r="O206" s="115" t="s">
        <v>111</v>
      </c>
      <c r="P206" s="115" t="s">
        <v>158</v>
      </c>
      <c r="Q206" s="115" t="s">
        <v>189</v>
      </c>
      <c r="R206" s="115"/>
      <c r="S206" s="115"/>
      <c r="T206" s="115" t="s">
        <v>147</v>
      </c>
      <c r="U206" s="115" t="s">
        <v>148</v>
      </c>
      <c r="V206" s="115" t="s">
        <v>240</v>
      </c>
      <c r="W206" s="115">
        <v>43</v>
      </c>
      <c r="X206" s="115"/>
      <c r="Y206" s="119"/>
    </row>
    <row r="207" spans="1:25" ht="15.6" x14ac:dyDescent="0.25">
      <c r="A207" s="301" t="s">
        <v>853</v>
      </c>
      <c r="B207" s="302"/>
      <c r="C207" s="302"/>
      <c r="D207" s="302"/>
      <c r="E207" s="302"/>
      <c r="F207" s="302"/>
      <c r="G207" s="302"/>
      <c r="H207" s="302"/>
      <c r="I207" s="302"/>
      <c r="J207" s="302"/>
      <c r="K207" s="302"/>
      <c r="L207" s="302"/>
      <c r="M207" s="302"/>
      <c r="N207" s="302"/>
      <c r="O207" s="302"/>
      <c r="P207" s="302"/>
      <c r="Q207" s="302"/>
      <c r="R207" s="302"/>
      <c r="S207" s="302"/>
      <c r="T207" s="302"/>
      <c r="U207" s="302"/>
      <c r="V207" s="302"/>
      <c r="W207" s="302"/>
      <c r="X207" s="302"/>
      <c r="Y207" s="303"/>
    </row>
    <row r="208" spans="1:25" ht="26.4" x14ac:dyDescent="0.25">
      <c r="A208" s="211" t="str">
        <f t="shared" ref="A208:A220" si="28">IF(COUNT(D208:H208)&gt;1,"ERROR",IF(COUNT(D208:H208)=0,"ERROR","OK"))</f>
        <v>OK</v>
      </c>
      <c r="B208" s="115">
        <v>187</v>
      </c>
      <c r="C208" s="116" t="s">
        <v>854</v>
      </c>
      <c r="D208" s="64"/>
      <c r="E208" s="65">
        <v>1</v>
      </c>
      <c r="F208" s="65"/>
      <c r="G208" s="65"/>
      <c r="H208" s="65"/>
      <c r="I208" s="59">
        <v>1</v>
      </c>
      <c r="J208" s="68">
        <f t="shared" si="26"/>
        <v>4</v>
      </c>
      <c r="K208" s="68">
        <f t="shared" si="27"/>
        <v>4</v>
      </c>
      <c r="L208" s="68">
        <f t="shared" si="23"/>
        <v>4</v>
      </c>
      <c r="M208" s="115" t="s">
        <v>474</v>
      </c>
      <c r="N208" s="115" t="s">
        <v>21</v>
      </c>
      <c r="O208" s="115" t="s">
        <v>91</v>
      </c>
      <c r="P208" s="115" t="s">
        <v>75</v>
      </c>
      <c r="Q208" s="115" t="s">
        <v>123</v>
      </c>
      <c r="R208" s="115" t="s">
        <v>41</v>
      </c>
      <c r="S208" s="115" t="s">
        <v>82</v>
      </c>
      <c r="T208" s="115" t="s">
        <v>147</v>
      </c>
      <c r="U208" s="115" t="s">
        <v>197</v>
      </c>
      <c r="V208" s="115" t="s">
        <v>198</v>
      </c>
      <c r="W208" s="115"/>
      <c r="X208" s="115"/>
      <c r="Y208" s="119"/>
    </row>
    <row r="209" spans="1:25" ht="39.6" x14ac:dyDescent="0.25">
      <c r="A209" s="211" t="str">
        <f t="shared" si="28"/>
        <v>OK</v>
      </c>
      <c r="B209" s="115">
        <v>188</v>
      </c>
      <c r="C209" s="116" t="s">
        <v>855</v>
      </c>
      <c r="D209" s="64"/>
      <c r="E209" s="65">
        <v>1</v>
      </c>
      <c r="F209" s="65"/>
      <c r="G209" s="65"/>
      <c r="H209" s="65"/>
      <c r="I209" s="59">
        <v>1</v>
      </c>
      <c r="J209" s="68">
        <f t="shared" si="26"/>
        <v>4</v>
      </c>
      <c r="K209" s="68">
        <f t="shared" si="27"/>
        <v>4</v>
      </c>
      <c r="L209" s="68">
        <f t="shared" si="23"/>
        <v>4</v>
      </c>
      <c r="M209" s="115" t="s">
        <v>474</v>
      </c>
      <c r="N209" s="115" t="s">
        <v>31</v>
      </c>
      <c r="O209" s="115" t="s">
        <v>106</v>
      </c>
      <c r="P209" s="115"/>
      <c r="Q209" s="115"/>
      <c r="R209" s="115"/>
      <c r="S209" s="115"/>
      <c r="T209" s="115">
        <v>2</v>
      </c>
      <c r="U209" s="115" t="s">
        <v>145</v>
      </c>
      <c r="V209" s="115"/>
      <c r="W209" s="115"/>
      <c r="X209" s="115"/>
      <c r="Y209" s="119"/>
    </row>
    <row r="210" spans="1:25" ht="39.6" x14ac:dyDescent="0.25">
      <c r="A210" s="211" t="str">
        <f t="shared" si="28"/>
        <v>OK</v>
      </c>
      <c r="B210" s="115">
        <v>189</v>
      </c>
      <c r="C210" s="116" t="s">
        <v>856</v>
      </c>
      <c r="D210" s="64">
        <v>1</v>
      </c>
      <c r="E210" s="65"/>
      <c r="F210" s="65"/>
      <c r="G210" s="65"/>
      <c r="H210" s="65"/>
      <c r="I210" s="59">
        <v>1</v>
      </c>
      <c r="J210" s="68">
        <f t="shared" si="26"/>
        <v>0</v>
      </c>
      <c r="K210" s="68">
        <f t="shared" si="27"/>
        <v>0</v>
      </c>
      <c r="L210" s="68">
        <f t="shared" si="23"/>
        <v>0</v>
      </c>
      <c r="M210" s="115" t="s">
        <v>474</v>
      </c>
      <c r="N210" s="115" t="s">
        <v>48</v>
      </c>
      <c r="O210" s="115" t="s">
        <v>78</v>
      </c>
      <c r="P210" s="115" t="s">
        <v>158</v>
      </c>
      <c r="Q210" s="115" t="s">
        <v>89</v>
      </c>
      <c r="R210" s="115"/>
      <c r="S210" s="115"/>
      <c r="T210" s="115" t="s">
        <v>147</v>
      </c>
      <c r="U210" s="115" t="s">
        <v>193</v>
      </c>
      <c r="V210" s="115" t="s">
        <v>247</v>
      </c>
      <c r="W210" s="115" t="s">
        <v>211</v>
      </c>
      <c r="X210" s="115"/>
      <c r="Y210" s="119"/>
    </row>
    <row r="211" spans="1:25" ht="26.4" x14ac:dyDescent="0.25">
      <c r="A211" s="211" t="str">
        <f t="shared" si="28"/>
        <v>OK</v>
      </c>
      <c r="B211" s="115">
        <v>190</v>
      </c>
      <c r="C211" s="116" t="s">
        <v>857</v>
      </c>
      <c r="D211" s="64"/>
      <c r="E211" s="65">
        <v>1</v>
      </c>
      <c r="F211" s="65"/>
      <c r="G211" s="65"/>
      <c r="H211" s="65"/>
      <c r="I211" s="59">
        <v>1</v>
      </c>
      <c r="J211" s="68">
        <f t="shared" si="26"/>
        <v>4</v>
      </c>
      <c r="K211" s="68">
        <f t="shared" si="27"/>
        <v>4</v>
      </c>
      <c r="L211" s="68">
        <f t="shared" si="23"/>
        <v>4</v>
      </c>
      <c r="M211" s="115" t="s">
        <v>474</v>
      </c>
      <c r="N211" s="115" t="s">
        <v>271</v>
      </c>
      <c r="O211" s="115" t="s">
        <v>272</v>
      </c>
      <c r="P211" s="115" t="s">
        <v>158</v>
      </c>
      <c r="Q211" s="115"/>
      <c r="R211" s="115"/>
      <c r="S211" s="115"/>
      <c r="T211" s="115" t="s">
        <v>156</v>
      </c>
      <c r="U211" s="115" t="s">
        <v>240</v>
      </c>
      <c r="V211" s="115">
        <v>43</v>
      </c>
      <c r="W211" s="115"/>
      <c r="X211" s="115"/>
      <c r="Y211" s="119"/>
    </row>
    <row r="212" spans="1:25" ht="26.4" x14ac:dyDescent="0.25">
      <c r="A212" s="211" t="str">
        <f t="shared" si="28"/>
        <v>OK</v>
      </c>
      <c r="B212" s="115">
        <v>191</v>
      </c>
      <c r="C212" s="116" t="s">
        <v>858</v>
      </c>
      <c r="D212" s="64"/>
      <c r="E212" s="65">
        <v>1</v>
      </c>
      <c r="F212" s="65"/>
      <c r="G212" s="65"/>
      <c r="H212" s="65"/>
      <c r="I212" s="59">
        <v>1</v>
      </c>
      <c r="J212" s="68">
        <f t="shared" si="26"/>
        <v>4</v>
      </c>
      <c r="K212" s="68">
        <f t="shared" si="27"/>
        <v>4</v>
      </c>
      <c r="L212" s="68">
        <f t="shared" si="23"/>
        <v>4</v>
      </c>
      <c r="M212" s="115" t="s">
        <v>474</v>
      </c>
      <c r="N212" s="115" t="s">
        <v>21</v>
      </c>
      <c r="O212" s="115" t="s">
        <v>91</v>
      </c>
      <c r="P212" s="115" t="s">
        <v>75</v>
      </c>
      <c r="Q212" s="115" t="s">
        <v>78</v>
      </c>
      <c r="R212" s="115" t="s">
        <v>248</v>
      </c>
      <c r="S212" s="115" t="s">
        <v>242</v>
      </c>
      <c r="T212" s="115" t="s">
        <v>193</v>
      </c>
      <c r="U212" s="115" t="s">
        <v>147</v>
      </c>
      <c r="V212" s="115" t="s">
        <v>151</v>
      </c>
      <c r="W212" s="115" t="s">
        <v>173</v>
      </c>
      <c r="X212" s="115"/>
      <c r="Y212" s="119"/>
    </row>
    <row r="213" spans="1:25" ht="26.4" x14ac:dyDescent="0.25">
      <c r="A213" s="211" t="str">
        <f t="shared" si="28"/>
        <v>OK</v>
      </c>
      <c r="B213" s="115">
        <v>192</v>
      </c>
      <c r="C213" s="116" t="s">
        <v>859</v>
      </c>
      <c r="D213" s="64"/>
      <c r="E213" s="65">
        <v>1</v>
      </c>
      <c r="F213" s="65"/>
      <c r="G213" s="65"/>
      <c r="H213" s="65"/>
      <c r="I213" s="59">
        <v>2</v>
      </c>
      <c r="J213" s="68">
        <f t="shared" si="26"/>
        <v>4</v>
      </c>
      <c r="K213" s="68">
        <f t="shared" si="27"/>
        <v>8</v>
      </c>
      <c r="L213" s="68">
        <f t="shared" si="23"/>
        <v>8</v>
      </c>
      <c r="M213" s="115" t="s">
        <v>474</v>
      </c>
      <c r="N213" s="115" t="s">
        <v>21</v>
      </c>
      <c r="O213" s="115" t="s">
        <v>91</v>
      </c>
      <c r="P213" s="115" t="s">
        <v>75</v>
      </c>
      <c r="Q213" s="115" t="s">
        <v>273</v>
      </c>
      <c r="R213" s="115" t="s">
        <v>158</v>
      </c>
      <c r="S213" s="115" t="s">
        <v>248</v>
      </c>
      <c r="T213" s="115" t="s">
        <v>193</v>
      </c>
      <c r="U213" s="115" t="s">
        <v>147</v>
      </c>
      <c r="V213" s="115" t="s">
        <v>241</v>
      </c>
      <c r="W213" s="115">
        <v>48</v>
      </c>
      <c r="X213" s="115" t="s">
        <v>269</v>
      </c>
      <c r="Y213" s="119"/>
    </row>
    <row r="214" spans="1:25" ht="39.6" x14ac:dyDescent="0.25">
      <c r="A214" s="211" t="str">
        <f t="shared" si="28"/>
        <v>OK</v>
      </c>
      <c r="B214" s="115">
        <v>193</v>
      </c>
      <c r="C214" s="116" t="s">
        <v>860</v>
      </c>
      <c r="D214" s="64"/>
      <c r="E214" s="65">
        <v>1</v>
      </c>
      <c r="F214" s="65"/>
      <c r="G214" s="65"/>
      <c r="H214" s="65"/>
      <c r="I214" s="59">
        <v>1</v>
      </c>
      <c r="J214" s="68">
        <f t="shared" si="26"/>
        <v>4</v>
      </c>
      <c r="K214" s="68">
        <f t="shared" si="27"/>
        <v>4</v>
      </c>
      <c r="L214" s="68">
        <f t="shared" si="23"/>
        <v>4</v>
      </c>
      <c r="M214" s="115" t="s">
        <v>474</v>
      </c>
      <c r="N214" s="115" t="s">
        <v>21</v>
      </c>
      <c r="O214" s="115" t="s">
        <v>91</v>
      </c>
      <c r="P214" s="115" t="s">
        <v>75</v>
      </c>
      <c r="Q214" s="115" t="s">
        <v>271</v>
      </c>
      <c r="R214" s="115" t="s">
        <v>78</v>
      </c>
      <c r="S214" s="115" t="s">
        <v>78</v>
      </c>
      <c r="T214" s="115" t="s">
        <v>193</v>
      </c>
      <c r="U214" s="115" t="s">
        <v>147</v>
      </c>
      <c r="V214" s="115">
        <v>48</v>
      </c>
      <c r="W214" s="115"/>
      <c r="X214" s="115"/>
      <c r="Y214" s="119"/>
    </row>
    <row r="215" spans="1:25" ht="26.4" x14ac:dyDescent="0.25">
      <c r="A215" s="211" t="str">
        <f t="shared" si="28"/>
        <v>OK</v>
      </c>
      <c r="B215" s="115">
        <v>194</v>
      </c>
      <c r="C215" s="116" t="s">
        <v>861</v>
      </c>
      <c r="D215" s="64"/>
      <c r="E215" s="65"/>
      <c r="F215" s="65"/>
      <c r="G215" s="65"/>
      <c r="H215" s="65">
        <v>1</v>
      </c>
      <c r="I215" s="59">
        <v>1</v>
      </c>
      <c r="J215" s="68">
        <f t="shared" si="26"/>
        <v>1</v>
      </c>
      <c r="K215" s="68">
        <f t="shared" si="27"/>
        <v>1</v>
      </c>
      <c r="L215" s="68">
        <f t="shared" si="23"/>
        <v>4</v>
      </c>
      <c r="M215" s="115" t="s">
        <v>474</v>
      </c>
      <c r="N215" s="115" t="s">
        <v>21</v>
      </c>
      <c r="O215" s="115" t="s">
        <v>91</v>
      </c>
      <c r="P215" s="115" t="s">
        <v>75</v>
      </c>
      <c r="Q215" s="115" t="s">
        <v>161</v>
      </c>
      <c r="R215" s="115" t="s">
        <v>158</v>
      </c>
      <c r="S215" s="115"/>
      <c r="T215" s="115" t="s">
        <v>193</v>
      </c>
      <c r="U215" s="115" t="s">
        <v>147</v>
      </c>
      <c r="V215" s="115" t="s">
        <v>240</v>
      </c>
      <c r="W215" s="115"/>
      <c r="X215" s="115"/>
      <c r="Y215" s="119"/>
    </row>
    <row r="216" spans="1:25" ht="26.4" x14ac:dyDescent="0.25">
      <c r="A216" s="211" t="str">
        <f t="shared" si="28"/>
        <v>OK</v>
      </c>
      <c r="B216" s="115">
        <v>195</v>
      </c>
      <c r="C216" s="116" t="s">
        <v>862</v>
      </c>
      <c r="D216" s="64"/>
      <c r="E216" s="65"/>
      <c r="F216" s="65"/>
      <c r="G216" s="65"/>
      <c r="H216" s="65">
        <v>1</v>
      </c>
      <c r="I216" s="59">
        <v>1</v>
      </c>
      <c r="J216" s="68">
        <f t="shared" si="26"/>
        <v>1</v>
      </c>
      <c r="K216" s="68">
        <f t="shared" si="27"/>
        <v>1</v>
      </c>
      <c r="L216" s="68">
        <f t="shared" si="23"/>
        <v>4</v>
      </c>
      <c r="M216" s="115" t="s">
        <v>474</v>
      </c>
      <c r="N216" s="115" t="s">
        <v>21</v>
      </c>
      <c r="O216" s="115" t="s">
        <v>91</v>
      </c>
      <c r="P216" s="115" t="s">
        <v>75</v>
      </c>
      <c r="Q216" s="115" t="s">
        <v>161</v>
      </c>
      <c r="R216" s="115"/>
      <c r="S216" s="115"/>
      <c r="T216" s="115" t="s">
        <v>147</v>
      </c>
      <c r="U216" s="115" t="s">
        <v>169</v>
      </c>
      <c r="V216" s="115"/>
      <c r="W216" s="115"/>
      <c r="X216" s="115"/>
      <c r="Y216" s="119"/>
    </row>
    <row r="217" spans="1:25" ht="26.4" x14ac:dyDescent="0.25">
      <c r="A217" s="211" t="str">
        <f t="shared" si="28"/>
        <v>OK</v>
      </c>
      <c r="B217" s="115">
        <v>196</v>
      </c>
      <c r="C217" s="116" t="s">
        <v>863</v>
      </c>
      <c r="D217" s="64"/>
      <c r="E217" s="65">
        <v>1</v>
      </c>
      <c r="F217" s="65"/>
      <c r="G217" s="65"/>
      <c r="H217" s="65"/>
      <c r="I217" s="59">
        <v>1</v>
      </c>
      <c r="J217" s="68">
        <f t="shared" si="26"/>
        <v>4</v>
      </c>
      <c r="K217" s="68">
        <f t="shared" si="27"/>
        <v>4</v>
      </c>
      <c r="L217" s="68">
        <f t="shared" si="23"/>
        <v>4</v>
      </c>
      <c r="M217" s="115" t="s">
        <v>474</v>
      </c>
      <c r="N217" s="115" t="s">
        <v>21</v>
      </c>
      <c r="O217" s="115" t="s">
        <v>91</v>
      </c>
      <c r="P217" s="115" t="s">
        <v>75</v>
      </c>
      <c r="Q217" s="115" t="s">
        <v>161</v>
      </c>
      <c r="R217" s="115"/>
      <c r="S217" s="115"/>
      <c r="T217" s="115" t="s">
        <v>147</v>
      </c>
      <c r="U217" s="115" t="s">
        <v>188</v>
      </c>
      <c r="V217" s="115"/>
      <c r="W217" s="115"/>
      <c r="X217" s="115"/>
      <c r="Y217" s="119"/>
    </row>
    <row r="218" spans="1:25" ht="26.4" x14ac:dyDescent="0.25">
      <c r="A218" s="211" t="str">
        <f t="shared" si="28"/>
        <v>OK</v>
      </c>
      <c r="B218" s="115">
        <v>197</v>
      </c>
      <c r="C218" s="116" t="s">
        <v>864</v>
      </c>
      <c r="D218" s="64">
        <v>1</v>
      </c>
      <c r="E218" s="65"/>
      <c r="F218" s="65"/>
      <c r="G218" s="65"/>
      <c r="H218" s="65"/>
      <c r="I218" s="59">
        <v>1</v>
      </c>
      <c r="J218" s="68">
        <f t="shared" si="26"/>
        <v>0</v>
      </c>
      <c r="K218" s="68">
        <f t="shared" si="27"/>
        <v>0</v>
      </c>
      <c r="L218" s="68">
        <f t="shared" si="23"/>
        <v>0</v>
      </c>
      <c r="M218" s="115" t="s">
        <v>474</v>
      </c>
      <c r="N218" s="115" t="s">
        <v>92</v>
      </c>
      <c r="O218" s="115" t="s">
        <v>273</v>
      </c>
      <c r="P218" s="115" t="s">
        <v>89</v>
      </c>
      <c r="Q218" s="115"/>
      <c r="R218" s="115"/>
      <c r="S218" s="115"/>
      <c r="T218" s="115" t="s">
        <v>147</v>
      </c>
      <c r="U218" s="115" t="s">
        <v>193</v>
      </c>
      <c r="V218" s="115" t="s">
        <v>159</v>
      </c>
      <c r="W218" s="115"/>
      <c r="X218" s="115"/>
      <c r="Y218" s="119"/>
    </row>
    <row r="219" spans="1:25" ht="26.4" x14ac:dyDescent="0.25">
      <c r="A219" s="211" t="str">
        <f t="shared" si="28"/>
        <v>OK</v>
      </c>
      <c r="B219" s="115">
        <v>198</v>
      </c>
      <c r="C219" s="116" t="s">
        <v>865</v>
      </c>
      <c r="D219" s="64"/>
      <c r="E219" s="65">
        <v>1</v>
      </c>
      <c r="F219" s="65"/>
      <c r="G219" s="65"/>
      <c r="H219" s="65"/>
      <c r="I219" s="59">
        <v>1</v>
      </c>
      <c r="J219" s="68">
        <f t="shared" si="26"/>
        <v>4</v>
      </c>
      <c r="K219" s="68">
        <f t="shared" si="27"/>
        <v>4</v>
      </c>
      <c r="L219" s="68">
        <f t="shared" si="23"/>
        <v>4</v>
      </c>
      <c r="M219" s="115" t="s">
        <v>474</v>
      </c>
      <c r="N219" s="115" t="s">
        <v>273</v>
      </c>
      <c r="O219" s="115" t="s">
        <v>89</v>
      </c>
      <c r="P219" s="115" t="s">
        <v>92</v>
      </c>
      <c r="Q219" s="115"/>
      <c r="R219" s="115"/>
      <c r="S219" s="115"/>
      <c r="T219" s="115" t="s">
        <v>147</v>
      </c>
      <c r="U219" s="115" t="s">
        <v>210</v>
      </c>
      <c r="V219" s="115" t="s">
        <v>211</v>
      </c>
      <c r="W219" s="115"/>
      <c r="X219" s="115"/>
      <c r="Y219" s="119"/>
    </row>
    <row r="220" spans="1:25" ht="26.4" x14ac:dyDescent="0.25">
      <c r="A220" s="211" t="str">
        <f t="shared" si="28"/>
        <v>OK</v>
      </c>
      <c r="B220" s="115">
        <v>199</v>
      </c>
      <c r="C220" s="116" t="s">
        <v>866</v>
      </c>
      <c r="D220" s="64">
        <v>1</v>
      </c>
      <c r="E220" s="65"/>
      <c r="F220" s="65"/>
      <c r="G220" s="65"/>
      <c r="H220" s="65"/>
      <c r="I220" s="59">
        <v>2</v>
      </c>
      <c r="J220" s="68">
        <f t="shared" si="26"/>
        <v>0</v>
      </c>
      <c r="K220" s="68">
        <f t="shared" si="27"/>
        <v>0</v>
      </c>
      <c r="L220" s="68">
        <f t="shared" si="23"/>
        <v>0</v>
      </c>
      <c r="M220" s="115" t="s">
        <v>474</v>
      </c>
      <c r="N220" s="115" t="s">
        <v>92</v>
      </c>
      <c r="O220" s="115" t="s">
        <v>273</v>
      </c>
      <c r="P220" s="115" t="s">
        <v>195</v>
      </c>
      <c r="Q220" s="115"/>
      <c r="R220" s="115"/>
      <c r="S220" s="115"/>
      <c r="T220" s="115" t="s">
        <v>147</v>
      </c>
      <c r="U220" s="115" t="s">
        <v>210</v>
      </c>
      <c r="V220" s="115" t="s">
        <v>211</v>
      </c>
      <c r="W220" s="115"/>
      <c r="X220" s="115"/>
      <c r="Y220" s="119"/>
    </row>
    <row r="221" spans="1:25" ht="15.6" x14ac:dyDescent="0.25">
      <c r="A221" s="304" t="s">
        <v>867</v>
      </c>
      <c r="B221" s="305"/>
      <c r="C221" s="305"/>
      <c r="D221" s="305"/>
      <c r="E221" s="305"/>
      <c r="F221" s="305"/>
      <c r="G221" s="305"/>
      <c r="H221" s="305"/>
      <c r="I221" s="305"/>
      <c r="J221" s="305"/>
      <c r="K221" s="305"/>
      <c r="L221" s="305"/>
      <c r="M221" s="305"/>
      <c r="N221" s="305"/>
      <c r="O221" s="305"/>
      <c r="P221" s="305"/>
      <c r="Q221" s="305"/>
      <c r="R221" s="305"/>
      <c r="S221" s="305"/>
      <c r="T221" s="305"/>
      <c r="U221" s="305"/>
      <c r="V221" s="305"/>
      <c r="W221" s="305"/>
      <c r="X221" s="305"/>
      <c r="Y221" s="306"/>
    </row>
    <row r="222" spans="1:25" ht="15.6" x14ac:dyDescent="0.25">
      <c r="A222" s="301" t="s">
        <v>524</v>
      </c>
      <c r="B222" s="302"/>
      <c r="C222" s="302"/>
      <c r="D222" s="302"/>
      <c r="E222" s="302"/>
      <c r="F222" s="302"/>
      <c r="G222" s="302"/>
      <c r="H222" s="302"/>
      <c r="I222" s="302"/>
      <c r="J222" s="302"/>
      <c r="K222" s="302"/>
      <c r="L222" s="302"/>
      <c r="M222" s="302"/>
      <c r="N222" s="302"/>
      <c r="O222" s="302"/>
      <c r="P222" s="302"/>
      <c r="Q222" s="302"/>
      <c r="R222" s="302"/>
      <c r="S222" s="302"/>
      <c r="T222" s="302"/>
      <c r="U222" s="302"/>
      <c r="V222" s="302"/>
      <c r="W222" s="302"/>
      <c r="X222" s="302"/>
      <c r="Y222" s="303"/>
    </row>
    <row r="223" spans="1:25" ht="52.8" x14ac:dyDescent="0.25">
      <c r="A223" s="211" t="str">
        <f t="shared" ref="A223:A234" si="29">IF(COUNT(D223:H223)&gt;1,"ERROR",IF(COUNT(D223:H223)=0,"ERROR","OK"))</f>
        <v>OK</v>
      </c>
      <c r="B223" s="115">
        <v>200</v>
      </c>
      <c r="C223" s="116" t="s">
        <v>868</v>
      </c>
      <c r="D223" s="64"/>
      <c r="E223" s="65">
        <v>1</v>
      </c>
      <c r="F223" s="65"/>
      <c r="G223" s="65"/>
      <c r="H223" s="65"/>
      <c r="I223" s="59">
        <v>1</v>
      </c>
      <c r="J223" s="68">
        <f t="shared" si="26"/>
        <v>4</v>
      </c>
      <c r="K223" s="68">
        <f t="shared" si="27"/>
        <v>4</v>
      </c>
      <c r="L223" s="68">
        <f t="shared" si="23"/>
        <v>4</v>
      </c>
      <c r="M223" s="115" t="s">
        <v>520</v>
      </c>
      <c r="N223" s="115" t="s">
        <v>103</v>
      </c>
      <c r="O223" s="115" t="s">
        <v>251</v>
      </c>
      <c r="P223" s="115" t="s">
        <v>250</v>
      </c>
      <c r="Q223" s="115" t="s">
        <v>32</v>
      </c>
      <c r="R223" s="115"/>
      <c r="S223" s="115"/>
      <c r="T223" s="115" t="s">
        <v>147</v>
      </c>
      <c r="U223" s="115" t="s">
        <v>148</v>
      </c>
      <c r="V223" s="115" t="s">
        <v>216</v>
      </c>
      <c r="W223" s="115"/>
      <c r="X223" s="115"/>
      <c r="Y223" s="119"/>
    </row>
    <row r="224" spans="1:25" ht="39.6" x14ac:dyDescent="0.25">
      <c r="A224" s="211" t="str">
        <f t="shared" si="29"/>
        <v>OK</v>
      </c>
      <c r="B224" s="115">
        <v>201</v>
      </c>
      <c r="C224" s="116" t="s">
        <v>869</v>
      </c>
      <c r="D224" s="64"/>
      <c r="E224" s="65">
        <v>1</v>
      </c>
      <c r="F224" s="65"/>
      <c r="G224" s="65"/>
      <c r="H224" s="65"/>
      <c r="I224" s="59">
        <v>1</v>
      </c>
      <c r="J224" s="68">
        <f t="shared" si="26"/>
        <v>4</v>
      </c>
      <c r="K224" s="68">
        <f t="shared" si="27"/>
        <v>4</v>
      </c>
      <c r="L224" s="68">
        <f t="shared" si="23"/>
        <v>4</v>
      </c>
      <c r="M224" s="115" t="s">
        <v>520</v>
      </c>
      <c r="N224" s="115" t="s">
        <v>32</v>
      </c>
      <c r="O224" s="115" t="s">
        <v>251</v>
      </c>
      <c r="P224" s="115" t="s">
        <v>250</v>
      </c>
      <c r="Q224" s="115"/>
      <c r="R224" s="115"/>
      <c r="S224" s="115"/>
      <c r="T224" s="115" t="s">
        <v>274</v>
      </c>
      <c r="U224" s="115" t="s">
        <v>147</v>
      </c>
      <c r="V224" s="115" t="s">
        <v>208</v>
      </c>
      <c r="W224" s="115"/>
      <c r="X224" s="115"/>
      <c r="Y224" s="119"/>
    </row>
    <row r="225" spans="1:25" ht="26.4" x14ac:dyDescent="0.25">
      <c r="A225" s="211" t="str">
        <f t="shared" si="29"/>
        <v>OK</v>
      </c>
      <c r="B225" s="201">
        <v>202</v>
      </c>
      <c r="C225" s="54" t="s">
        <v>870</v>
      </c>
      <c r="D225" s="64"/>
      <c r="E225" s="65">
        <v>1</v>
      </c>
      <c r="F225" s="65"/>
      <c r="G225" s="65"/>
      <c r="H225" s="65"/>
      <c r="I225" s="59">
        <v>1</v>
      </c>
      <c r="J225" s="68">
        <f t="shared" si="26"/>
        <v>4</v>
      </c>
      <c r="K225" s="68">
        <f t="shared" si="27"/>
        <v>4</v>
      </c>
      <c r="L225" s="68">
        <f t="shared" si="23"/>
        <v>4</v>
      </c>
      <c r="M225" s="115" t="s">
        <v>520</v>
      </c>
      <c r="N225" s="115" t="s">
        <v>30</v>
      </c>
      <c r="O225" s="115" t="s">
        <v>117</v>
      </c>
      <c r="P225" s="115"/>
      <c r="Q225" s="115"/>
      <c r="R225" s="115"/>
      <c r="S225" s="115"/>
      <c r="T225" s="115" t="s">
        <v>220</v>
      </c>
      <c r="U225" s="115" t="s">
        <v>275</v>
      </c>
      <c r="V225" s="115" t="s">
        <v>151</v>
      </c>
      <c r="W225" s="115"/>
      <c r="X225" s="115"/>
      <c r="Y225" s="119"/>
    </row>
    <row r="226" spans="1:25" ht="52.8" x14ac:dyDescent="0.25">
      <c r="A226" s="211" t="str">
        <f t="shared" si="29"/>
        <v>OK</v>
      </c>
      <c r="B226" s="115">
        <v>203</v>
      </c>
      <c r="C226" s="202" t="s">
        <v>871</v>
      </c>
      <c r="D226" s="64"/>
      <c r="E226" s="65">
        <v>1</v>
      </c>
      <c r="F226" s="65"/>
      <c r="G226" s="65"/>
      <c r="H226" s="65"/>
      <c r="I226" s="59">
        <v>1</v>
      </c>
      <c r="J226" s="68">
        <f t="shared" si="26"/>
        <v>4</v>
      </c>
      <c r="K226" s="68">
        <f t="shared" si="27"/>
        <v>4</v>
      </c>
      <c r="L226" s="68">
        <f t="shared" si="23"/>
        <v>4</v>
      </c>
      <c r="M226" s="115" t="s">
        <v>520</v>
      </c>
      <c r="N226" s="115" t="s">
        <v>31</v>
      </c>
      <c r="O226" s="115" t="s">
        <v>35</v>
      </c>
      <c r="P226" s="115" t="s">
        <v>114</v>
      </c>
      <c r="Q226" s="115" t="s">
        <v>116</v>
      </c>
      <c r="R226" s="115"/>
      <c r="S226" s="115"/>
      <c r="T226" s="115" t="s">
        <v>209</v>
      </c>
      <c r="U226" s="115" t="s">
        <v>276</v>
      </c>
      <c r="V226" s="115" t="s">
        <v>277</v>
      </c>
      <c r="W226" s="115" t="s">
        <v>208</v>
      </c>
      <c r="X226" s="115" t="s">
        <v>278</v>
      </c>
      <c r="Y226" s="119" t="s">
        <v>279</v>
      </c>
    </row>
    <row r="227" spans="1:25" ht="26.4" x14ac:dyDescent="0.25">
      <c r="A227" s="211" t="str">
        <f t="shared" si="29"/>
        <v>OK</v>
      </c>
      <c r="B227" s="115">
        <v>204</v>
      </c>
      <c r="C227" s="116" t="s">
        <v>872</v>
      </c>
      <c r="D227" s="64"/>
      <c r="E227" s="65">
        <v>1</v>
      </c>
      <c r="F227" s="65"/>
      <c r="G227" s="65"/>
      <c r="H227" s="65"/>
      <c r="I227" s="59">
        <v>1</v>
      </c>
      <c r="J227" s="68">
        <f t="shared" si="26"/>
        <v>4</v>
      </c>
      <c r="K227" s="68">
        <f t="shared" si="27"/>
        <v>4</v>
      </c>
      <c r="L227" s="68">
        <f t="shared" si="23"/>
        <v>4</v>
      </c>
      <c r="M227" s="115" t="s">
        <v>520</v>
      </c>
      <c r="N227" s="115" t="s">
        <v>33</v>
      </c>
      <c r="O227" s="115" t="s">
        <v>179</v>
      </c>
      <c r="P227" s="115" t="s">
        <v>35</v>
      </c>
      <c r="Q227" s="115" t="s">
        <v>180</v>
      </c>
      <c r="R227" s="115"/>
      <c r="S227" s="115"/>
      <c r="T227" s="115" t="s">
        <v>208</v>
      </c>
      <c r="U227" s="115" t="s">
        <v>148</v>
      </c>
      <c r="V227" s="115" t="s">
        <v>280</v>
      </c>
      <c r="W227" s="115"/>
      <c r="X227" s="115"/>
      <c r="Y227" s="119"/>
    </row>
    <row r="228" spans="1:25" ht="39.6" x14ac:dyDescent="0.25">
      <c r="A228" s="211" t="str">
        <f t="shared" si="29"/>
        <v>OK</v>
      </c>
      <c r="B228" s="201">
        <v>205</v>
      </c>
      <c r="C228" s="54" t="s">
        <v>873</v>
      </c>
      <c r="D228" s="64"/>
      <c r="E228" s="65">
        <v>1</v>
      </c>
      <c r="F228" s="65"/>
      <c r="G228" s="65"/>
      <c r="H228" s="65"/>
      <c r="I228" s="59">
        <v>1</v>
      </c>
      <c r="J228" s="68">
        <f t="shared" si="26"/>
        <v>4</v>
      </c>
      <c r="K228" s="68">
        <f t="shared" si="27"/>
        <v>4</v>
      </c>
      <c r="L228" s="68">
        <f t="shared" ref="L228:L251" si="30">IF(D228=1,0,4*I228)</f>
        <v>4</v>
      </c>
      <c r="M228" s="115" t="s">
        <v>520</v>
      </c>
      <c r="N228" s="115" t="s">
        <v>34</v>
      </c>
      <c r="O228" s="115" t="s">
        <v>50</v>
      </c>
      <c r="P228" s="115" t="s">
        <v>36</v>
      </c>
      <c r="Q228" s="115" t="s">
        <v>180</v>
      </c>
      <c r="R228" s="115"/>
      <c r="S228" s="115"/>
      <c r="T228" s="115" t="s">
        <v>208</v>
      </c>
      <c r="U228" s="115" t="s">
        <v>144</v>
      </c>
      <c r="V228" s="115"/>
      <c r="W228" s="115"/>
      <c r="X228" s="115"/>
      <c r="Y228" s="119"/>
    </row>
    <row r="229" spans="1:25" ht="52.8" x14ac:dyDescent="0.25">
      <c r="A229" s="211" t="str">
        <f t="shared" si="29"/>
        <v>OK</v>
      </c>
      <c r="B229" s="201">
        <v>206</v>
      </c>
      <c r="C229" s="54" t="s">
        <v>874</v>
      </c>
      <c r="D229" s="64"/>
      <c r="E229" s="65">
        <v>1</v>
      </c>
      <c r="F229" s="65"/>
      <c r="G229" s="65"/>
      <c r="H229" s="65"/>
      <c r="I229" s="59">
        <v>1</v>
      </c>
      <c r="J229" s="68">
        <f t="shared" si="26"/>
        <v>4</v>
      </c>
      <c r="K229" s="68">
        <f t="shared" si="27"/>
        <v>4</v>
      </c>
      <c r="L229" s="68">
        <f t="shared" si="30"/>
        <v>4</v>
      </c>
      <c r="M229" s="115" t="s">
        <v>520</v>
      </c>
      <c r="N229" s="115" t="s">
        <v>34</v>
      </c>
      <c r="O229" s="115" t="s">
        <v>117</v>
      </c>
      <c r="P229" s="115" t="s">
        <v>118</v>
      </c>
      <c r="Q229" s="115" t="s">
        <v>180</v>
      </c>
      <c r="R229" s="115"/>
      <c r="S229" s="115"/>
      <c r="T229" s="115" t="s">
        <v>208</v>
      </c>
      <c r="U229" s="115" t="s">
        <v>247</v>
      </c>
      <c r="V229" s="115" t="s">
        <v>281</v>
      </c>
      <c r="W229" s="115" t="s">
        <v>185</v>
      </c>
      <c r="X229" s="115" t="s">
        <v>282</v>
      </c>
      <c r="Y229" s="119"/>
    </row>
    <row r="230" spans="1:25" ht="26.4" x14ac:dyDescent="0.25">
      <c r="A230" s="211" t="str">
        <f t="shared" si="29"/>
        <v>OK</v>
      </c>
      <c r="B230" s="115">
        <v>207</v>
      </c>
      <c r="C230" s="202" t="s">
        <v>875</v>
      </c>
      <c r="D230" s="64">
        <v>1</v>
      </c>
      <c r="E230" s="65"/>
      <c r="F230" s="65"/>
      <c r="G230" s="65"/>
      <c r="H230" s="65"/>
      <c r="I230" s="59">
        <v>1</v>
      </c>
      <c r="J230" s="68">
        <f t="shared" si="26"/>
        <v>0</v>
      </c>
      <c r="K230" s="68">
        <f t="shared" si="27"/>
        <v>0</v>
      </c>
      <c r="L230" s="68">
        <f t="shared" si="30"/>
        <v>0</v>
      </c>
      <c r="M230" s="115" t="s">
        <v>520</v>
      </c>
      <c r="N230" s="115" t="s">
        <v>35</v>
      </c>
      <c r="O230" s="115" t="s">
        <v>116</v>
      </c>
      <c r="P230" s="115" t="s">
        <v>118</v>
      </c>
      <c r="Q230" s="115"/>
      <c r="R230" s="115"/>
      <c r="S230" s="115"/>
      <c r="T230" s="115" t="s">
        <v>279</v>
      </c>
      <c r="U230" s="115" t="s">
        <v>278</v>
      </c>
      <c r="V230" s="115" t="s">
        <v>283</v>
      </c>
      <c r="W230" s="115"/>
      <c r="X230" s="115"/>
      <c r="Y230" s="119"/>
    </row>
    <row r="231" spans="1:25" ht="26.4" x14ac:dyDescent="0.25">
      <c r="A231" s="211" t="str">
        <f t="shared" si="29"/>
        <v>OK</v>
      </c>
      <c r="B231" s="115">
        <v>208</v>
      </c>
      <c r="C231" s="116" t="s">
        <v>876</v>
      </c>
      <c r="D231" s="64"/>
      <c r="E231" s="65">
        <v>1</v>
      </c>
      <c r="F231" s="65"/>
      <c r="G231" s="65"/>
      <c r="H231" s="65"/>
      <c r="I231" s="59">
        <v>1</v>
      </c>
      <c r="J231" s="68">
        <f t="shared" si="26"/>
        <v>4</v>
      </c>
      <c r="K231" s="68">
        <f t="shared" si="27"/>
        <v>4</v>
      </c>
      <c r="L231" s="68">
        <f t="shared" si="30"/>
        <v>4</v>
      </c>
      <c r="M231" s="115" t="s">
        <v>520</v>
      </c>
      <c r="N231" s="115" t="s">
        <v>35</v>
      </c>
      <c r="O231" s="115" t="s">
        <v>105</v>
      </c>
      <c r="P231" s="115" t="s">
        <v>114</v>
      </c>
      <c r="Q231" s="115" t="s">
        <v>116</v>
      </c>
      <c r="R231" s="115"/>
      <c r="S231" s="115"/>
      <c r="T231" s="115" t="s">
        <v>279</v>
      </c>
      <c r="U231" s="115" t="s">
        <v>278</v>
      </c>
      <c r="V231" s="115" t="s">
        <v>283</v>
      </c>
      <c r="W231" s="115"/>
      <c r="X231" s="115"/>
      <c r="Y231" s="119"/>
    </row>
    <row r="232" spans="1:25" ht="39.6" x14ac:dyDescent="0.25">
      <c r="A232" s="211" t="str">
        <f t="shared" si="29"/>
        <v>OK</v>
      </c>
      <c r="B232" s="115">
        <v>209</v>
      </c>
      <c r="C232" s="116" t="s">
        <v>877</v>
      </c>
      <c r="D232" s="64">
        <v>1</v>
      </c>
      <c r="E232" s="65"/>
      <c r="F232" s="65"/>
      <c r="G232" s="65"/>
      <c r="H232" s="65"/>
      <c r="I232" s="59">
        <v>1</v>
      </c>
      <c r="J232" s="68">
        <f t="shared" si="26"/>
        <v>0</v>
      </c>
      <c r="K232" s="68">
        <f t="shared" si="27"/>
        <v>0</v>
      </c>
      <c r="L232" s="68">
        <f t="shared" si="30"/>
        <v>0</v>
      </c>
      <c r="M232" s="115" t="s">
        <v>520</v>
      </c>
      <c r="N232" s="115" t="s">
        <v>35</v>
      </c>
      <c r="O232" s="115" t="s">
        <v>284</v>
      </c>
      <c r="P232" s="115"/>
      <c r="Q232" s="115"/>
      <c r="R232" s="115"/>
      <c r="S232" s="115"/>
      <c r="T232" s="115" t="s">
        <v>285</v>
      </c>
      <c r="U232" s="115" t="s">
        <v>282</v>
      </c>
      <c r="V232" s="115" t="s">
        <v>185</v>
      </c>
      <c r="W232" s="115"/>
      <c r="X232" s="115"/>
      <c r="Y232" s="119"/>
    </row>
    <row r="233" spans="1:25" ht="26.4" x14ac:dyDescent="0.25">
      <c r="A233" s="211" t="str">
        <f t="shared" si="29"/>
        <v>OK</v>
      </c>
      <c r="B233" s="115">
        <v>210</v>
      </c>
      <c r="C233" s="116" t="s">
        <v>878</v>
      </c>
      <c r="D233" s="64"/>
      <c r="E233" s="65">
        <v>1</v>
      </c>
      <c r="F233" s="65"/>
      <c r="G233" s="65"/>
      <c r="H233" s="65"/>
      <c r="I233" s="59">
        <v>1</v>
      </c>
      <c r="J233" s="68">
        <f t="shared" si="26"/>
        <v>4</v>
      </c>
      <c r="K233" s="68">
        <f t="shared" si="27"/>
        <v>4</v>
      </c>
      <c r="L233" s="68">
        <f t="shared" si="30"/>
        <v>4</v>
      </c>
      <c r="M233" s="115" t="s">
        <v>520</v>
      </c>
      <c r="N233" s="115" t="s">
        <v>114</v>
      </c>
      <c r="O233" s="115" t="s">
        <v>116</v>
      </c>
      <c r="P233" s="115" t="s">
        <v>118</v>
      </c>
      <c r="Q233" s="115"/>
      <c r="R233" s="115"/>
      <c r="S233" s="115"/>
      <c r="T233" s="115" t="s">
        <v>286</v>
      </c>
      <c r="U233" s="115" t="s">
        <v>287</v>
      </c>
      <c r="V233" s="115" t="s">
        <v>288</v>
      </c>
      <c r="W233" s="115"/>
      <c r="X233" s="115"/>
      <c r="Y233" s="119"/>
    </row>
    <row r="234" spans="1:25" ht="27.45" customHeight="1" x14ac:dyDescent="0.25">
      <c r="A234" s="211" t="str">
        <f t="shared" si="29"/>
        <v>OK</v>
      </c>
      <c r="B234" s="115">
        <v>211</v>
      </c>
      <c r="C234" s="116" t="s">
        <v>879</v>
      </c>
      <c r="D234" s="64">
        <v>1</v>
      </c>
      <c r="E234" s="65"/>
      <c r="F234" s="65"/>
      <c r="G234" s="65"/>
      <c r="H234" s="65"/>
      <c r="I234" s="59">
        <v>2</v>
      </c>
      <c r="J234" s="68">
        <f t="shared" si="26"/>
        <v>0</v>
      </c>
      <c r="K234" s="68">
        <f t="shared" si="27"/>
        <v>0</v>
      </c>
      <c r="L234" s="68">
        <f t="shared" si="30"/>
        <v>0</v>
      </c>
      <c r="M234" s="115" t="s">
        <v>520</v>
      </c>
      <c r="N234" s="115" t="s">
        <v>103</v>
      </c>
      <c r="O234" s="115" t="s">
        <v>106</v>
      </c>
      <c r="P234" s="115" t="s">
        <v>289</v>
      </c>
      <c r="Q234" s="115" t="s">
        <v>251</v>
      </c>
      <c r="R234" s="115" t="s">
        <v>107</v>
      </c>
      <c r="S234" s="115"/>
      <c r="T234" s="115" t="s">
        <v>208</v>
      </c>
      <c r="U234" s="115" t="s">
        <v>159</v>
      </c>
      <c r="V234" s="115">
        <v>48</v>
      </c>
      <c r="W234" s="115">
        <v>40</v>
      </c>
      <c r="X234" s="115"/>
      <c r="Y234" s="119"/>
    </row>
    <row r="235" spans="1:25" ht="15.6" x14ac:dyDescent="0.25">
      <c r="A235" s="304" t="s">
        <v>880</v>
      </c>
      <c r="B235" s="305"/>
      <c r="C235" s="305"/>
      <c r="D235" s="305"/>
      <c r="E235" s="305"/>
      <c r="F235" s="305"/>
      <c r="G235" s="305"/>
      <c r="H235" s="305"/>
      <c r="I235" s="305"/>
      <c r="J235" s="305"/>
      <c r="K235" s="305"/>
      <c r="L235" s="305"/>
      <c r="M235" s="305"/>
      <c r="N235" s="305"/>
      <c r="O235" s="305"/>
      <c r="P235" s="305"/>
      <c r="Q235" s="305"/>
      <c r="R235" s="305"/>
      <c r="S235" s="305"/>
      <c r="T235" s="305"/>
      <c r="U235" s="305"/>
      <c r="V235" s="305"/>
      <c r="W235" s="305"/>
      <c r="X235" s="305"/>
      <c r="Y235" s="306"/>
    </row>
    <row r="236" spans="1:25" ht="15.6" x14ac:dyDescent="0.25">
      <c r="A236" s="301" t="s">
        <v>881</v>
      </c>
      <c r="B236" s="302"/>
      <c r="C236" s="302"/>
      <c r="D236" s="302"/>
      <c r="E236" s="302"/>
      <c r="F236" s="302"/>
      <c r="G236" s="302"/>
      <c r="H236" s="302"/>
      <c r="I236" s="302"/>
      <c r="J236" s="302"/>
      <c r="K236" s="302"/>
      <c r="L236" s="302"/>
      <c r="M236" s="302"/>
      <c r="N236" s="302"/>
      <c r="O236" s="302"/>
      <c r="P236" s="302"/>
      <c r="Q236" s="302"/>
      <c r="R236" s="302"/>
      <c r="S236" s="302"/>
      <c r="T236" s="302"/>
      <c r="U236" s="302"/>
      <c r="V236" s="302"/>
      <c r="W236" s="302"/>
      <c r="X236" s="302"/>
      <c r="Y236" s="303"/>
    </row>
    <row r="237" spans="1:25" ht="26.4" x14ac:dyDescent="0.25">
      <c r="A237" s="211" t="str">
        <f t="shared" ref="A237:A240" si="31">IF(COUNT(D237:H237)&gt;1,"ERROR",IF(COUNT(D237:H237)=0,"ERROR","OK"))</f>
        <v>OK</v>
      </c>
      <c r="B237" s="115">
        <v>212</v>
      </c>
      <c r="C237" s="116" t="s">
        <v>882</v>
      </c>
      <c r="D237" s="64"/>
      <c r="E237" s="65">
        <v>1</v>
      </c>
      <c r="F237" s="65"/>
      <c r="G237" s="65"/>
      <c r="H237" s="65"/>
      <c r="I237" s="59">
        <v>1</v>
      </c>
      <c r="J237" s="68">
        <f t="shared" si="26"/>
        <v>4</v>
      </c>
      <c r="K237" s="68">
        <f t="shared" si="27"/>
        <v>4</v>
      </c>
      <c r="L237" s="68">
        <f t="shared" si="30"/>
        <v>4</v>
      </c>
      <c r="M237" s="115" t="s">
        <v>518</v>
      </c>
      <c r="N237" s="115" t="s">
        <v>32</v>
      </c>
      <c r="O237" s="115" t="s">
        <v>31</v>
      </c>
      <c r="P237" s="115" t="s">
        <v>33</v>
      </c>
      <c r="Q237" s="115" t="s">
        <v>180</v>
      </c>
      <c r="R237" s="115"/>
      <c r="S237" s="115"/>
      <c r="T237" s="115">
        <v>40</v>
      </c>
      <c r="U237" s="115" t="s">
        <v>159</v>
      </c>
      <c r="V237" s="115">
        <v>48</v>
      </c>
      <c r="W237" s="115">
        <v>52</v>
      </c>
      <c r="X237" s="115"/>
      <c r="Y237" s="119"/>
    </row>
    <row r="238" spans="1:25" ht="26.4" x14ac:dyDescent="0.25">
      <c r="A238" s="211" t="str">
        <f t="shared" si="31"/>
        <v>OK</v>
      </c>
      <c r="B238" s="115">
        <v>213</v>
      </c>
      <c r="C238" s="116" t="s">
        <v>883</v>
      </c>
      <c r="D238" s="64">
        <v>1</v>
      </c>
      <c r="E238" s="65"/>
      <c r="F238" s="65"/>
      <c r="G238" s="65"/>
      <c r="H238" s="65"/>
      <c r="I238" s="59">
        <v>1</v>
      </c>
      <c r="J238" s="68">
        <f t="shared" si="26"/>
        <v>0</v>
      </c>
      <c r="K238" s="68">
        <f t="shared" si="27"/>
        <v>0</v>
      </c>
      <c r="L238" s="68">
        <f t="shared" si="30"/>
        <v>0</v>
      </c>
      <c r="M238" s="115" t="s">
        <v>518</v>
      </c>
      <c r="N238" s="115" t="s">
        <v>33</v>
      </c>
      <c r="O238" s="115" t="s">
        <v>34</v>
      </c>
      <c r="P238" s="115" t="s">
        <v>180</v>
      </c>
      <c r="Q238" s="115"/>
      <c r="R238" s="115"/>
      <c r="S238" s="115"/>
      <c r="T238" s="115" t="s">
        <v>208</v>
      </c>
      <c r="U238" s="115" t="s">
        <v>176</v>
      </c>
      <c r="V238" s="115"/>
      <c r="W238" s="115"/>
      <c r="X238" s="115"/>
      <c r="Y238" s="119"/>
    </row>
    <row r="239" spans="1:25" ht="26.4" x14ac:dyDescent="0.25">
      <c r="A239" s="211" t="str">
        <f t="shared" si="31"/>
        <v>OK</v>
      </c>
      <c r="B239" s="115">
        <v>214</v>
      </c>
      <c r="C239" s="116" t="s">
        <v>884</v>
      </c>
      <c r="D239" s="64">
        <v>1</v>
      </c>
      <c r="E239" s="65"/>
      <c r="F239" s="65"/>
      <c r="G239" s="65"/>
      <c r="H239" s="65"/>
      <c r="I239" s="59">
        <v>1</v>
      </c>
      <c r="J239" s="68">
        <f t="shared" si="26"/>
        <v>0</v>
      </c>
      <c r="K239" s="68">
        <f t="shared" si="27"/>
        <v>0</v>
      </c>
      <c r="L239" s="68">
        <f t="shared" si="30"/>
        <v>0</v>
      </c>
      <c r="M239" s="115" t="s">
        <v>518</v>
      </c>
      <c r="N239" s="115" t="s">
        <v>33</v>
      </c>
      <c r="O239" s="115" t="s">
        <v>34</v>
      </c>
      <c r="P239" s="115" t="s">
        <v>180</v>
      </c>
      <c r="Q239" s="115"/>
      <c r="R239" s="115"/>
      <c r="S239" s="115"/>
      <c r="T239" s="115">
        <v>40</v>
      </c>
      <c r="U239" s="115">
        <v>48</v>
      </c>
      <c r="V239" s="115" t="s">
        <v>159</v>
      </c>
      <c r="W239" s="115"/>
      <c r="X239" s="115"/>
      <c r="Y239" s="119"/>
    </row>
    <row r="240" spans="1:25" ht="26.4" x14ac:dyDescent="0.25">
      <c r="A240" s="211" t="str">
        <f t="shared" si="31"/>
        <v>OK</v>
      </c>
      <c r="B240" s="115">
        <v>215</v>
      </c>
      <c r="C240" s="116" t="s">
        <v>885</v>
      </c>
      <c r="D240" s="64"/>
      <c r="E240" s="65">
        <v>1</v>
      </c>
      <c r="F240" s="65"/>
      <c r="G240" s="65"/>
      <c r="H240" s="65"/>
      <c r="I240" s="59">
        <v>1</v>
      </c>
      <c r="J240" s="68">
        <f t="shared" si="26"/>
        <v>4</v>
      </c>
      <c r="K240" s="68">
        <f t="shared" si="27"/>
        <v>4</v>
      </c>
      <c r="L240" s="68">
        <f t="shared" si="30"/>
        <v>4</v>
      </c>
      <c r="M240" s="115" t="s">
        <v>518</v>
      </c>
      <c r="N240" s="115" t="s">
        <v>105</v>
      </c>
      <c r="O240" s="115" t="s">
        <v>114</v>
      </c>
      <c r="P240" s="115" t="s">
        <v>116</v>
      </c>
      <c r="Q240" s="115"/>
      <c r="R240" s="115"/>
      <c r="S240" s="115"/>
      <c r="T240" s="115" t="s">
        <v>279</v>
      </c>
      <c r="U240" s="115" t="s">
        <v>278</v>
      </c>
      <c r="V240" s="115" t="s">
        <v>283</v>
      </c>
      <c r="W240" s="115"/>
      <c r="X240" s="115"/>
      <c r="Y240" s="119"/>
    </row>
    <row r="241" spans="1:25" ht="15.6" x14ac:dyDescent="0.25">
      <c r="A241" s="304" t="s">
        <v>886</v>
      </c>
      <c r="B241" s="305"/>
      <c r="C241" s="305"/>
      <c r="D241" s="305"/>
      <c r="E241" s="305"/>
      <c r="F241" s="305"/>
      <c r="G241" s="305"/>
      <c r="H241" s="305"/>
      <c r="I241" s="305"/>
      <c r="J241" s="305"/>
      <c r="K241" s="305"/>
      <c r="L241" s="305"/>
      <c r="M241" s="305"/>
      <c r="N241" s="305"/>
      <c r="O241" s="305"/>
      <c r="P241" s="305"/>
      <c r="Q241" s="305"/>
      <c r="R241" s="305"/>
      <c r="S241" s="305"/>
      <c r="T241" s="305"/>
      <c r="U241" s="305"/>
      <c r="V241" s="305"/>
      <c r="W241" s="305"/>
      <c r="X241" s="305"/>
      <c r="Y241" s="306"/>
    </row>
    <row r="242" spans="1:25" ht="15.6" x14ac:dyDescent="0.25">
      <c r="A242" s="301" t="s">
        <v>887</v>
      </c>
      <c r="B242" s="302"/>
      <c r="C242" s="302"/>
      <c r="D242" s="302"/>
      <c r="E242" s="302"/>
      <c r="F242" s="302"/>
      <c r="G242" s="302"/>
      <c r="H242" s="302"/>
      <c r="I242" s="302"/>
      <c r="J242" s="302"/>
      <c r="K242" s="302"/>
      <c r="L242" s="302"/>
      <c r="M242" s="302"/>
      <c r="N242" s="302"/>
      <c r="O242" s="302"/>
      <c r="P242" s="302"/>
      <c r="Q242" s="302"/>
      <c r="R242" s="302"/>
      <c r="S242" s="302"/>
      <c r="T242" s="302"/>
      <c r="U242" s="302"/>
      <c r="V242" s="302"/>
      <c r="W242" s="302"/>
      <c r="X242" s="302"/>
      <c r="Y242" s="303"/>
    </row>
    <row r="243" spans="1:25" ht="39.6" x14ac:dyDescent="0.25">
      <c r="A243" s="211" t="str">
        <f t="shared" ref="A243:A244" si="32">IF(COUNT(D243:H243)&gt;1,"ERROR",IF(COUNT(D243:H243)=0,"ERROR","OK"))</f>
        <v>OK</v>
      </c>
      <c r="B243" s="115">
        <v>216</v>
      </c>
      <c r="C243" s="116" t="s">
        <v>888</v>
      </c>
      <c r="D243" s="64"/>
      <c r="E243" s="65">
        <v>1</v>
      </c>
      <c r="F243" s="65"/>
      <c r="G243" s="65"/>
      <c r="H243" s="65"/>
      <c r="I243" s="59">
        <v>1</v>
      </c>
      <c r="J243" s="68">
        <f t="shared" si="26"/>
        <v>4</v>
      </c>
      <c r="K243" s="68">
        <f t="shared" si="27"/>
        <v>4</v>
      </c>
      <c r="L243" s="68">
        <f t="shared" si="30"/>
        <v>4</v>
      </c>
      <c r="M243" s="115" t="s">
        <v>472</v>
      </c>
      <c r="N243" s="115" t="s">
        <v>104</v>
      </c>
      <c r="O243" s="115" t="s">
        <v>34</v>
      </c>
      <c r="P243" s="115" t="s">
        <v>177</v>
      </c>
      <c r="Q243" s="115" t="s">
        <v>180</v>
      </c>
      <c r="R243" s="115" t="s">
        <v>179</v>
      </c>
      <c r="S243" s="115"/>
      <c r="T243" s="115" t="s">
        <v>208</v>
      </c>
      <c r="U243" s="115" t="s">
        <v>290</v>
      </c>
      <c r="V243" s="115"/>
      <c r="W243" s="115"/>
      <c r="X243" s="115"/>
      <c r="Y243" s="119"/>
    </row>
    <row r="244" spans="1:25" ht="39.6" x14ac:dyDescent="0.25">
      <c r="A244" s="211" t="str">
        <f t="shared" si="32"/>
        <v>OK</v>
      </c>
      <c r="B244" s="115">
        <v>217</v>
      </c>
      <c r="C244" s="116" t="s">
        <v>889</v>
      </c>
      <c r="D244" s="64">
        <v>1</v>
      </c>
      <c r="E244" s="65"/>
      <c r="F244" s="65"/>
      <c r="G244" s="65"/>
      <c r="H244" s="65"/>
      <c r="I244" s="59">
        <v>1</v>
      </c>
      <c r="J244" s="68">
        <f t="shared" si="26"/>
        <v>0</v>
      </c>
      <c r="K244" s="68">
        <f t="shared" si="27"/>
        <v>0</v>
      </c>
      <c r="L244" s="68">
        <f t="shared" si="30"/>
        <v>0</v>
      </c>
      <c r="M244" s="115" t="s">
        <v>472</v>
      </c>
      <c r="N244" s="115" t="s">
        <v>106</v>
      </c>
      <c r="O244" s="115" t="s">
        <v>107</v>
      </c>
      <c r="P244" s="115" t="s">
        <v>108</v>
      </c>
      <c r="Q244" s="115" t="s">
        <v>104</v>
      </c>
      <c r="R244" s="115" t="s">
        <v>291</v>
      </c>
      <c r="S244" s="115"/>
      <c r="T244" s="115" t="s">
        <v>176</v>
      </c>
      <c r="U244" s="115"/>
      <c r="V244" s="115"/>
      <c r="W244" s="115"/>
      <c r="X244" s="115"/>
      <c r="Y244" s="119"/>
    </row>
    <row r="245" spans="1:25" ht="15.6" x14ac:dyDescent="0.25">
      <c r="A245" s="301" t="s">
        <v>473</v>
      </c>
      <c r="B245" s="302"/>
      <c r="C245" s="302"/>
      <c r="D245" s="302"/>
      <c r="E245" s="302"/>
      <c r="F245" s="302"/>
      <c r="G245" s="302"/>
      <c r="H245" s="302"/>
      <c r="I245" s="302"/>
      <c r="J245" s="302"/>
      <c r="K245" s="302"/>
      <c r="L245" s="302"/>
      <c r="M245" s="302"/>
      <c r="N245" s="302"/>
      <c r="O245" s="302"/>
      <c r="P245" s="302"/>
      <c r="Q245" s="302"/>
      <c r="R245" s="302"/>
      <c r="S245" s="302"/>
      <c r="T245" s="302"/>
      <c r="U245" s="302"/>
      <c r="V245" s="302"/>
      <c r="W245" s="302"/>
      <c r="X245" s="302"/>
      <c r="Y245" s="303"/>
    </row>
    <row r="246" spans="1:25" ht="39.6" x14ac:dyDescent="0.25">
      <c r="A246" s="211" t="str">
        <f t="shared" ref="A246:A247" si="33">IF(COUNT(D246:H246)&gt;1,"ERROR",IF(COUNT(D246:H246)=0,"ERROR","OK"))</f>
        <v>OK</v>
      </c>
      <c r="B246" s="115">
        <v>218</v>
      </c>
      <c r="C246" s="116" t="s">
        <v>890</v>
      </c>
      <c r="D246" s="64">
        <v>1</v>
      </c>
      <c r="E246" s="65"/>
      <c r="F246" s="65"/>
      <c r="G246" s="65"/>
      <c r="H246" s="65"/>
      <c r="I246" s="59">
        <v>1</v>
      </c>
      <c r="J246" s="68">
        <f t="shared" si="26"/>
        <v>0</v>
      </c>
      <c r="K246" s="68">
        <f t="shared" si="27"/>
        <v>0</v>
      </c>
      <c r="L246" s="68">
        <f t="shared" si="30"/>
        <v>0</v>
      </c>
      <c r="M246" s="115" t="s">
        <v>474</v>
      </c>
      <c r="N246" s="115" t="s">
        <v>114</v>
      </c>
      <c r="O246" s="115" t="s">
        <v>118</v>
      </c>
      <c r="P246" s="115" t="s">
        <v>292</v>
      </c>
      <c r="Q246" s="115"/>
      <c r="R246" s="115"/>
      <c r="S246" s="115"/>
      <c r="T246" s="115">
        <v>40</v>
      </c>
      <c r="U246" s="115" t="s">
        <v>159</v>
      </c>
      <c r="V246" s="115">
        <v>48</v>
      </c>
      <c r="W246" s="115">
        <v>52</v>
      </c>
      <c r="X246" s="115"/>
      <c r="Y246" s="119"/>
    </row>
    <row r="247" spans="1:25" ht="26.4" x14ac:dyDescent="0.25">
      <c r="A247" s="211" t="str">
        <f t="shared" si="33"/>
        <v>OK</v>
      </c>
      <c r="B247" s="115">
        <v>219</v>
      </c>
      <c r="C247" s="116" t="s">
        <v>891</v>
      </c>
      <c r="D247" s="64">
        <v>1</v>
      </c>
      <c r="E247" s="65"/>
      <c r="F247" s="65"/>
      <c r="G247" s="65"/>
      <c r="H247" s="65"/>
      <c r="I247" s="59">
        <v>1</v>
      </c>
      <c r="J247" s="68">
        <f t="shared" si="26"/>
        <v>0</v>
      </c>
      <c r="K247" s="68">
        <f t="shared" si="27"/>
        <v>0</v>
      </c>
      <c r="L247" s="68">
        <f t="shared" si="30"/>
        <v>0</v>
      </c>
      <c r="M247" s="115" t="s">
        <v>474</v>
      </c>
      <c r="N247" s="115" t="s">
        <v>106</v>
      </c>
      <c r="O247" s="115" t="s">
        <v>291</v>
      </c>
      <c r="P247" s="115" t="s">
        <v>107</v>
      </c>
      <c r="Q247" s="115"/>
      <c r="R247" s="120"/>
      <c r="S247" s="115"/>
      <c r="T247" s="115">
        <v>40</v>
      </c>
      <c r="U247" s="115" t="s">
        <v>159</v>
      </c>
      <c r="V247" s="115">
        <v>48</v>
      </c>
      <c r="W247" s="115"/>
      <c r="X247" s="115"/>
      <c r="Y247" s="119"/>
    </row>
    <row r="248" spans="1:25" ht="15.6" x14ac:dyDescent="0.25">
      <c r="A248" s="301" t="s">
        <v>881</v>
      </c>
      <c r="B248" s="302"/>
      <c r="C248" s="302"/>
      <c r="D248" s="302"/>
      <c r="E248" s="302"/>
      <c r="F248" s="302"/>
      <c r="G248" s="302"/>
      <c r="H248" s="302"/>
      <c r="I248" s="302"/>
      <c r="J248" s="302"/>
      <c r="K248" s="302"/>
      <c r="L248" s="302"/>
      <c r="M248" s="302"/>
      <c r="N248" s="302"/>
      <c r="O248" s="302"/>
      <c r="P248" s="302"/>
      <c r="Q248" s="302"/>
      <c r="R248" s="302"/>
      <c r="S248" s="302"/>
      <c r="T248" s="302"/>
      <c r="U248" s="302"/>
      <c r="V248" s="302"/>
      <c r="W248" s="302"/>
      <c r="X248" s="302"/>
      <c r="Y248" s="303"/>
    </row>
    <row r="249" spans="1:25" ht="26.4" x14ac:dyDescent="0.25">
      <c r="A249" s="211" t="str">
        <f t="shared" ref="A249:A252" si="34">IF(COUNT(D249:H249)&gt;1,"ERROR",IF(COUNT(D249:H249)=0,"ERROR","OK"))</f>
        <v>OK</v>
      </c>
      <c r="B249" s="115">
        <v>220</v>
      </c>
      <c r="C249" s="116" t="s">
        <v>892</v>
      </c>
      <c r="D249" s="64"/>
      <c r="E249" s="65">
        <v>1</v>
      </c>
      <c r="F249" s="65"/>
      <c r="G249" s="65"/>
      <c r="H249" s="65"/>
      <c r="I249" s="59">
        <v>1</v>
      </c>
      <c r="J249" s="68">
        <f t="shared" si="26"/>
        <v>4</v>
      </c>
      <c r="K249" s="68">
        <f t="shared" si="27"/>
        <v>4</v>
      </c>
      <c r="L249" s="68">
        <f t="shared" si="30"/>
        <v>4</v>
      </c>
      <c r="M249" s="115" t="s">
        <v>518</v>
      </c>
      <c r="N249" s="118" t="s">
        <v>103</v>
      </c>
      <c r="O249" s="118" t="s">
        <v>108</v>
      </c>
      <c r="P249" s="118"/>
      <c r="Q249" s="115"/>
      <c r="R249" s="115"/>
      <c r="S249" s="115"/>
      <c r="T249" s="115" t="s">
        <v>208</v>
      </c>
      <c r="U249" s="115" t="s">
        <v>148</v>
      </c>
      <c r="V249" s="115"/>
      <c r="W249" s="115"/>
      <c r="X249" s="115"/>
      <c r="Y249" s="119"/>
    </row>
    <row r="250" spans="1:25" ht="39.6" x14ac:dyDescent="0.25">
      <c r="A250" s="211" t="str">
        <f t="shared" si="34"/>
        <v>OK</v>
      </c>
      <c r="B250" s="115">
        <v>221</v>
      </c>
      <c r="C250" s="116" t="s">
        <v>893</v>
      </c>
      <c r="D250" s="64"/>
      <c r="E250" s="65">
        <v>1</v>
      </c>
      <c r="F250" s="65"/>
      <c r="G250" s="65"/>
      <c r="H250" s="65"/>
      <c r="I250" s="59">
        <v>1</v>
      </c>
      <c r="J250" s="68">
        <f t="shared" si="26"/>
        <v>4</v>
      </c>
      <c r="K250" s="68">
        <f t="shared" si="27"/>
        <v>4</v>
      </c>
      <c r="L250" s="68">
        <f t="shared" si="30"/>
        <v>4</v>
      </c>
      <c r="M250" s="115" t="s">
        <v>518</v>
      </c>
      <c r="N250" s="118" t="s">
        <v>108</v>
      </c>
      <c r="O250" s="118" t="s">
        <v>289</v>
      </c>
      <c r="P250" s="118" t="s">
        <v>293</v>
      </c>
      <c r="Q250" s="115"/>
      <c r="R250" s="115"/>
      <c r="S250" s="115"/>
      <c r="T250" s="115" t="s">
        <v>216</v>
      </c>
      <c r="U250" s="115" t="s">
        <v>147</v>
      </c>
      <c r="V250" s="115" t="s">
        <v>148</v>
      </c>
      <c r="W250" s="115"/>
      <c r="X250" s="115"/>
      <c r="Y250" s="119"/>
    </row>
    <row r="251" spans="1:25" ht="39.6" x14ac:dyDescent="0.25">
      <c r="A251" s="211" t="str">
        <f t="shared" si="34"/>
        <v>OK</v>
      </c>
      <c r="B251" s="115">
        <v>222</v>
      </c>
      <c r="C251" s="116" t="s">
        <v>894</v>
      </c>
      <c r="D251" s="64"/>
      <c r="E251" s="65">
        <v>1</v>
      </c>
      <c r="F251" s="65"/>
      <c r="G251" s="65"/>
      <c r="H251" s="65"/>
      <c r="I251" s="59">
        <v>1</v>
      </c>
      <c r="J251" s="68">
        <f t="shared" si="26"/>
        <v>4</v>
      </c>
      <c r="K251" s="68">
        <f t="shared" si="27"/>
        <v>4</v>
      </c>
      <c r="L251" s="68">
        <f t="shared" si="30"/>
        <v>4</v>
      </c>
      <c r="M251" s="115" t="s">
        <v>518</v>
      </c>
      <c r="N251" s="118" t="s">
        <v>32</v>
      </c>
      <c r="O251" s="118"/>
      <c r="P251" s="118"/>
      <c r="Q251" s="115"/>
      <c r="R251" s="115"/>
      <c r="S251" s="115"/>
      <c r="T251" s="115" t="s">
        <v>146</v>
      </c>
      <c r="U251" s="115" t="s">
        <v>147</v>
      </c>
      <c r="V251" s="115"/>
      <c r="W251" s="115"/>
      <c r="X251" s="115"/>
      <c r="Y251" s="119"/>
    </row>
    <row r="252" spans="1:25" ht="40.200000000000003" thickBot="1" x14ac:dyDescent="0.3">
      <c r="A252" s="211" t="str">
        <f t="shared" si="34"/>
        <v>OK</v>
      </c>
      <c r="B252" s="121">
        <v>223</v>
      </c>
      <c r="C252" s="123" t="s">
        <v>895</v>
      </c>
      <c r="D252" s="218">
        <v>1</v>
      </c>
      <c r="E252" s="66"/>
      <c r="F252" s="66"/>
      <c r="G252" s="66"/>
      <c r="H252" s="66"/>
      <c r="I252" s="62">
        <v>1</v>
      </c>
      <c r="J252" s="69">
        <f t="shared" si="26"/>
        <v>0</v>
      </c>
      <c r="K252" s="69">
        <f t="shared" si="27"/>
        <v>0</v>
      </c>
      <c r="L252" s="69">
        <f>IF(D252=1,0,4*I252)</f>
        <v>0</v>
      </c>
      <c r="M252" s="121" t="s">
        <v>518</v>
      </c>
      <c r="N252" s="121" t="s">
        <v>106</v>
      </c>
      <c r="O252" s="121" t="s">
        <v>291</v>
      </c>
      <c r="P252" s="121" t="s">
        <v>108</v>
      </c>
      <c r="Q252" s="121"/>
      <c r="R252" s="121"/>
      <c r="S252" s="121"/>
      <c r="T252" s="121" t="s">
        <v>146</v>
      </c>
      <c r="U252" s="121" t="s">
        <v>147</v>
      </c>
      <c r="V252" s="121" t="s">
        <v>148</v>
      </c>
      <c r="W252" s="121"/>
      <c r="X252" s="121"/>
      <c r="Y252" s="122"/>
    </row>
  </sheetData>
  <sheetProtection formatColumns="0" formatRows="0"/>
  <mergeCells count="35">
    <mergeCell ref="A5:Y5"/>
    <mergeCell ref="A6:Y6"/>
    <mergeCell ref="T4:Y4"/>
    <mergeCell ref="A1:Y1"/>
    <mergeCell ref="A2:Y2"/>
    <mergeCell ref="N3:Y3"/>
    <mergeCell ref="A3:A4"/>
    <mergeCell ref="B3:B4"/>
    <mergeCell ref="C3:C4"/>
    <mergeCell ref="D3:H3"/>
    <mergeCell ref="N4:S4"/>
    <mergeCell ref="M3:M4"/>
    <mergeCell ref="A94:Y94"/>
    <mergeCell ref="A93:Y93"/>
    <mergeCell ref="A33:Y33"/>
    <mergeCell ref="A55:Y55"/>
    <mergeCell ref="A62:Y62"/>
    <mergeCell ref="A122:Y122"/>
    <mergeCell ref="A129:Y129"/>
    <mergeCell ref="A148:Y148"/>
    <mergeCell ref="A101:Y101"/>
    <mergeCell ref="A102:Y102"/>
    <mergeCell ref="A108:Y108"/>
    <mergeCell ref="A207:Y207"/>
    <mergeCell ref="A221:Y221"/>
    <mergeCell ref="A222:Y222"/>
    <mergeCell ref="A166:Y166"/>
    <mergeCell ref="A193:Y193"/>
    <mergeCell ref="A194:Y194"/>
    <mergeCell ref="A248:Y248"/>
    <mergeCell ref="A241:Y241"/>
    <mergeCell ref="A242:Y242"/>
    <mergeCell ref="A245:Y245"/>
    <mergeCell ref="A235:Y235"/>
    <mergeCell ref="A236:Y236"/>
  </mergeCells>
  <conditionalFormatting sqref="K253:K65338">
    <cfRule type="colorScale" priority="2371">
      <colorScale>
        <cfvo type="min"/>
        <cfvo type="max"/>
        <color rgb="FFFFC000"/>
        <color rgb="FFFFEF9C"/>
      </colorScale>
    </cfRule>
    <cfRule type="colorScale" priority="2372">
      <colorScale>
        <cfvo type="min"/>
        <cfvo type="percentile" val="50"/>
        <cfvo type="max"/>
        <color rgb="FFF8696B"/>
        <color rgb="FFFFEB84"/>
        <color rgb="FF63BE7B"/>
      </colorScale>
    </cfRule>
    <cfRule type="colorScale" priority="2373">
      <colorScale>
        <cfvo type="num" val="&quot;$J$7&quot;"/>
        <cfvo type="num" val="#REF!"/>
        <color rgb="FFFF7128"/>
        <color rgb="FFFFEF9C"/>
      </colorScale>
    </cfRule>
  </conditionalFormatting>
  <conditionalFormatting sqref="I3">
    <cfRule type="colorScale" priority="666">
      <colorScale>
        <cfvo type="min"/>
        <cfvo type="max"/>
        <color rgb="FFFFC000"/>
        <color rgb="FFFFEF9C"/>
      </colorScale>
    </cfRule>
    <cfRule type="colorScale" priority="667">
      <colorScale>
        <cfvo type="min"/>
        <cfvo type="percentile" val="50"/>
        <cfvo type="max"/>
        <color rgb="FFF8696B"/>
        <color rgb="FFFFEB84"/>
        <color rgb="FF63BE7B"/>
      </colorScale>
    </cfRule>
    <cfRule type="colorScale" priority="668">
      <colorScale>
        <cfvo type="num" val="&quot;$J$7&quot;"/>
        <cfvo type="num" val="#REF!"/>
        <color rgb="FFFF7128"/>
        <color rgb="FFFFEF9C"/>
      </colorScale>
    </cfRule>
  </conditionalFormatting>
  <conditionalFormatting sqref="D3">
    <cfRule type="colorScale" priority="663">
      <colorScale>
        <cfvo type="min"/>
        <cfvo type="max"/>
        <color rgb="FFFFC000"/>
        <color rgb="FFFFEF9C"/>
      </colorScale>
    </cfRule>
    <cfRule type="colorScale" priority="664">
      <colorScale>
        <cfvo type="min"/>
        <cfvo type="percentile" val="50"/>
        <cfvo type="max"/>
        <color rgb="FFF8696B"/>
        <color rgb="FFFFEB84"/>
        <color rgb="FF63BE7B"/>
      </colorScale>
    </cfRule>
    <cfRule type="colorScale" priority="665">
      <colorScale>
        <cfvo type="num" val="&quot;$J$7&quot;"/>
        <cfvo type="num" val="#REF!"/>
        <color rgb="FFFF7128"/>
        <color rgb="FFFFEF9C"/>
      </colorScale>
    </cfRule>
  </conditionalFormatting>
  <conditionalFormatting sqref="I250">
    <cfRule type="expression" dxfId="293" priority="527">
      <formula>SUM($E250:$H250)&gt;1</formula>
    </cfRule>
  </conditionalFormatting>
  <conditionalFormatting sqref="B10:B28 B31:B32">
    <cfRule type="expression" dxfId="292" priority="285" stopIfTrue="1">
      <formula>SUM(D10:H10)&lt;1</formula>
    </cfRule>
  </conditionalFormatting>
  <conditionalFormatting sqref="B8">
    <cfRule type="expression" dxfId="291" priority="284" stopIfTrue="1">
      <formula>SUM(D8:H8)&lt;1</formula>
    </cfRule>
  </conditionalFormatting>
  <conditionalFormatting sqref="B29">
    <cfRule type="expression" dxfId="290" priority="283" stopIfTrue="1">
      <formula>SUM(D29:H29)&lt;1</formula>
    </cfRule>
  </conditionalFormatting>
  <conditionalFormatting sqref="B30">
    <cfRule type="expression" dxfId="289" priority="282" stopIfTrue="1">
      <formula>SUM(D30:H30)&lt;1</formula>
    </cfRule>
  </conditionalFormatting>
  <conditionalFormatting sqref="B9">
    <cfRule type="expression" dxfId="288" priority="281" stopIfTrue="1">
      <formula>SUM(D9:H9)&lt;1</formula>
    </cfRule>
  </conditionalFormatting>
  <conditionalFormatting sqref="B7">
    <cfRule type="expression" dxfId="287" priority="280" stopIfTrue="1">
      <formula>SUM(D7:H7)&lt;1</formula>
    </cfRule>
  </conditionalFormatting>
  <conditionalFormatting sqref="A7 A10 A13 A16 A18 A21:A22 A25 A28 A31:A32">
    <cfRule type="containsText" dxfId="286" priority="279" operator="containsText" text="ERROR">
      <formula>NOT(ISERROR(SEARCH("ERROR",A7)))</formula>
    </cfRule>
  </conditionalFormatting>
  <conditionalFormatting sqref="A8:A9 A11:A12 A14:A15 A17 A19:A20 A23:A24 A26:A27 A29:A30">
    <cfRule type="containsText" dxfId="285" priority="278" operator="containsText" text="ERROR">
      <formula>NOT(ISERROR(SEARCH("ERROR",A8)))</formula>
    </cfRule>
  </conditionalFormatting>
  <conditionalFormatting sqref="D7:H7">
    <cfRule type="duplicateValues" dxfId="284" priority="277" stopIfTrue="1"/>
  </conditionalFormatting>
  <conditionalFormatting sqref="D8:H8">
    <cfRule type="duplicateValues" dxfId="283" priority="276" stopIfTrue="1"/>
  </conditionalFormatting>
  <conditionalFormatting sqref="D9:H9">
    <cfRule type="duplicateValues" dxfId="282" priority="275" stopIfTrue="1"/>
  </conditionalFormatting>
  <conditionalFormatting sqref="D10:H10">
    <cfRule type="duplicateValues" dxfId="281" priority="274" stopIfTrue="1"/>
  </conditionalFormatting>
  <conditionalFormatting sqref="D11:H11">
    <cfRule type="duplicateValues" dxfId="280" priority="273" stopIfTrue="1"/>
  </conditionalFormatting>
  <conditionalFormatting sqref="D12:H12">
    <cfRule type="duplicateValues" dxfId="279" priority="272" stopIfTrue="1"/>
  </conditionalFormatting>
  <conditionalFormatting sqref="D13:H13">
    <cfRule type="duplicateValues" dxfId="278" priority="271" stopIfTrue="1"/>
  </conditionalFormatting>
  <conditionalFormatting sqref="D14:H14">
    <cfRule type="duplicateValues" dxfId="277" priority="270" stopIfTrue="1"/>
  </conditionalFormatting>
  <conditionalFormatting sqref="D15:H15">
    <cfRule type="duplicateValues" dxfId="276" priority="269" stopIfTrue="1"/>
  </conditionalFormatting>
  <conditionalFormatting sqref="D16:H16">
    <cfRule type="duplicateValues" dxfId="275" priority="268" stopIfTrue="1"/>
  </conditionalFormatting>
  <conditionalFormatting sqref="D17:H17">
    <cfRule type="duplicateValues" dxfId="274" priority="267" stopIfTrue="1"/>
  </conditionalFormatting>
  <conditionalFormatting sqref="D18:H18">
    <cfRule type="duplicateValues" dxfId="273" priority="266" stopIfTrue="1"/>
  </conditionalFormatting>
  <conditionalFormatting sqref="D19:H19">
    <cfRule type="duplicateValues" dxfId="272" priority="265" stopIfTrue="1"/>
  </conditionalFormatting>
  <conditionalFormatting sqref="D20:H20">
    <cfRule type="duplicateValues" dxfId="271" priority="264" stopIfTrue="1"/>
  </conditionalFormatting>
  <conditionalFormatting sqref="D21:H21">
    <cfRule type="duplicateValues" dxfId="270" priority="263" stopIfTrue="1"/>
  </conditionalFormatting>
  <conditionalFormatting sqref="D22:H22">
    <cfRule type="duplicateValues" dxfId="269" priority="262" stopIfTrue="1"/>
  </conditionalFormatting>
  <conditionalFormatting sqref="D23:H23">
    <cfRule type="duplicateValues" dxfId="268" priority="261" stopIfTrue="1"/>
  </conditionalFormatting>
  <conditionalFormatting sqref="D24:H24">
    <cfRule type="duplicateValues" dxfId="267" priority="260" stopIfTrue="1"/>
  </conditionalFormatting>
  <conditionalFormatting sqref="D25:H25">
    <cfRule type="duplicateValues" dxfId="266" priority="259" stopIfTrue="1"/>
  </conditionalFormatting>
  <conditionalFormatting sqref="D26:H26">
    <cfRule type="duplicateValues" dxfId="265" priority="258" stopIfTrue="1"/>
  </conditionalFormatting>
  <conditionalFormatting sqref="D27:H27">
    <cfRule type="duplicateValues" dxfId="264" priority="257" stopIfTrue="1"/>
  </conditionalFormatting>
  <conditionalFormatting sqref="D28:H28">
    <cfRule type="duplicateValues" dxfId="263" priority="256" stopIfTrue="1"/>
  </conditionalFormatting>
  <conditionalFormatting sqref="D29:H29">
    <cfRule type="duplicateValues" dxfId="262" priority="255" stopIfTrue="1"/>
  </conditionalFormatting>
  <conditionalFormatting sqref="D30:H30">
    <cfRule type="duplicateValues" dxfId="261" priority="254" stopIfTrue="1"/>
  </conditionalFormatting>
  <conditionalFormatting sqref="D31:H31">
    <cfRule type="duplicateValues" dxfId="260" priority="253" stopIfTrue="1"/>
  </conditionalFormatting>
  <conditionalFormatting sqref="D32:H32">
    <cfRule type="duplicateValues" dxfId="259" priority="252" stopIfTrue="1"/>
  </conditionalFormatting>
  <conditionalFormatting sqref="B34:B54">
    <cfRule type="expression" dxfId="258" priority="251" stopIfTrue="1">
      <formula>SUM(D34:H34)&lt;1</formula>
    </cfRule>
  </conditionalFormatting>
  <conditionalFormatting sqref="A34:A54">
    <cfRule type="containsText" dxfId="257" priority="250" operator="containsText" text="ERROR">
      <formula>NOT(ISERROR(SEARCH("ERROR",A34)))</formula>
    </cfRule>
  </conditionalFormatting>
  <conditionalFormatting sqref="D34:H34">
    <cfRule type="duplicateValues" dxfId="256" priority="249" stopIfTrue="1"/>
  </conditionalFormatting>
  <conditionalFormatting sqref="D35:H35">
    <cfRule type="duplicateValues" dxfId="255" priority="248" stopIfTrue="1"/>
  </conditionalFormatting>
  <conditionalFormatting sqref="D36:H36">
    <cfRule type="duplicateValues" dxfId="254" priority="247" stopIfTrue="1"/>
  </conditionalFormatting>
  <conditionalFormatting sqref="D37:H37">
    <cfRule type="duplicateValues" dxfId="253" priority="246" stopIfTrue="1"/>
  </conditionalFormatting>
  <conditionalFormatting sqref="D38:H38">
    <cfRule type="duplicateValues" dxfId="252" priority="245" stopIfTrue="1"/>
  </conditionalFormatting>
  <conditionalFormatting sqref="D39:H39">
    <cfRule type="duplicateValues" dxfId="251" priority="244" stopIfTrue="1"/>
  </conditionalFormatting>
  <conditionalFormatting sqref="D40:H40">
    <cfRule type="duplicateValues" dxfId="250" priority="243" stopIfTrue="1"/>
  </conditionalFormatting>
  <conditionalFormatting sqref="D41:H41">
    <cfRule type="duplicateValues" dxfId="249" priority="242" stopIfTrue="1"/>
  </conditionalFormatting>
  <conditionalFormatting sqref="D42:H42">
    <cfRule type="duplicateValues" dxfId="248" priority="241" stopIfTrue="1"/>
  </conditionalFormatting>
  <conditionalFormatting sqref="D43:H43">
    <cfRule type="duplicateValues" dxfId="247" priority="240" stopIfTrue="1"/>
  </conditionalFormatting>
  <conditionalFormatting sqref="D44:H44">
    <cfRule type="duplicateValues" dxfId="246" priority="239" stopIfTrue="1"/>
  </conditionalFormatting>
  <conditionalFormatting sqref="D45:H45">
    <cfRule type="duplicateValues" dxfId="245" priority="238" stopIfTrue="1"/>
  </conditionalFormatting>
  <conditionalFormatting sqref="D46:H46">
    <cfRule type="duplicateValues" dxfId="244" priority="237" stopIfTrue="1"/>
  </conditionalFormatting>
  <conditionalFormatting sqref="D47:H47">
    <cfRule type="duplicateValues" dxfId="243" priority="236" stopIfTrue="1"/>
  </conditionalFormatting>
  <conditionalFormatting sqref="D48:H48">
    <cfRule type="duplicateValues" dxfId="242" priority="235" stopIfTrue="1"/>
  </conditionalFormatting>
  <conditionalFormatting sqref="D49:H49">
    <cfRule type="duplicateValues" dxfId="241" priority="234" stopIfTrue="1"/>
  </conditionalFormatting>
  <conditionalFormatting sqref="D50:H50">
    <cfRule type="duplicateValues" dxfId="240" priority="233" stopIfTrue="1"/>
  </conditionalFormatting>
  <conditionalFormatting sqref="D51:H51">
    <cfRule type="duplicateValues" dxfId="239" priority="232" stopIfTrue="1"/>
  </conditionalFormatting>
  <conditionalFormatting sqref="D52:H52">
    <cfRule type="duplicateValues" dxfId="238" priority="231" stopIfTrue="1"/>
  </conditionalFormatting>
  <conditionalFormatting sqref="D53:H53">
    <cfRule type="duplicateValues" dxfId="237" priority="230" stopIfTrue="1"/>
  </conditionalFormatting>
  <conditionalFormatting sqref="D54:H54">
    <cfRule type="duplicateValues" dxfId="236" priority="229" stopIfTrue="1"/>
  </conditionalFormatting>
  <conditionalFormatting sqref="B58 B60">
    <cfRule type="expression" dxfId="235" priority="228" stopIfTrue="1">
      <formula>SUM(D58:H58)&lt;1</formula>
    </cfRule>
  </conditionalFormatting>
  <conditionalFormatting sqref="B59 B61">
    <cfRule type="expression" dxfId="234" priority="227" stopIfTrue="1">
      <formula>SUM(D59:H59)&lt;1</formula>
    </cfRule>
  </conditionalFormatting>
  <conditionalFormatting sqref="B57">
    <cfRule type="expression" dxfId="233" priority="226" stopIfTrue="1">
      <formula>SUM(D57:H57)&lt;1</formula>
    </cfRule>
  </conditionalFormatting>
  <conditionalFormatting sqref="B56">
    <cfRule type="expression" dxfId="232" priority="225" stopIfTrue="1">
      <formula>SUM(D56:H56)&lt;1</formula>
    </cfRule>
  </conditionalFormatting>
  <conditionalFormatting sqref="A56:A61">
    <cfRule type="containsText" dxfId="231" priority="224" operator="containsText" text="ERROR">
      <formula>NOT(ISERROR(SEARCH("ERROR",A56)))</formula>
    </cfRule>
  </conditionalFormatting>
  <conditionalFormatting sqref="D56:H56">
    <cfRule type="duplicateValues" dxfId="230" priority="223" stopIfTrue="1"/>
  </conditionalFormatting>
  <conditionalFormatting sqref="D57:H57">
    <cfRule type="duplicateValues" dxfId="229" priority="222" stopIfTrue="1"/>
  </conditionalFormatting>
  <conditionalFormatting sqref="D58:H58">
    <cfRule type="duplicateValues" dxfId="228" priority="221" stopIfTrue="1"/>
  </conditionalFormatting>
  <conditionalFormatting sqref="D59:H59">
    <cfRule type="duplicateValues" dxfId="227" priority="220" stopIfTrue="1"/>
  </conditionalFormatting>
  <conditionalFormatting sqref="D60:H60">
    <cfRule type="duplicateValues" dxfId="226" priority="219" stopIfTrue="1"/>
  </conditionalFormatting>
  <conditionalFormatting sqref="D61:H61">
    <cfRule type="duplicateValues" dxfId="225" priority="218" stopIfTrue="1"/>
  </conditionalFormatting>
  <conditionalFormatting sqref="B88 B90 B92 B63 B65 B67 B69 B71 B73 B75 B77 B79 B81 B83 B85:B86">
    <cfRule type="expression" dxfId="224" priority="217" stopIfTrue="1">
      <formula>SUM(D63:H63)&lt;1</formula>
    </cfRule>
  </conditionalFormatting>
  <conditionalFormatting sqref="B64 B66 B68 B70 B72 B74 B76 B78 B80 B82 B84 B89 B91">
    <cfRule type="expression" dxfId="223" priority="216" stopIfTrue="1">
      <formula>SUM(D64:H64)&lt;1</formula>
    </cfRule>
  </conditionalFormatting>
  <conditionalFormatting sqref="B87">
    <cfRule type="expression" dxfId="222" priority="215" stopIfTrue="1">
      <formula>SUM(D87:H87)&lt;1</formula>
    </cfRule>
  </conditionalFormatting>
  <conditionalFormatting sqref="A63:A92">
    <cfRule type="containsText" dxfId="221" priority="214" operator="containsText" text="ERROR">
      <formula>NOT(ISERROR(SEARCH("ERROR",A63)))</formula>
    </cfRule>
  </conditionalFormatting>
  <conditionalFormatting sqref="D63:H63">
    <cfRule type="duplicateValues" dxfId="220" priority="213" stopIfTrue="1"/>
  </conditionalFormatting>
  <conditionalFormatting sqref="D64:H64">
    <cfRule type="duplicateValues" dxfId="219" priority="212" stopIfTrue="1"/>
  </conditionalFormatting>
  <conditionalFormatting sqref="D65:H65">
    <cfRule type="duplicateValues" dxfId="218" priority="211" stopIfTrue="1"/>
  </conditionalFormatting>
  <conditionalFormatting sqref="D66:H66">
    <cfRule type="duplicateValues" dxfId="217" priority="210" stopIfTrue="1"/>
  </conditionalFormatting>
  <conditionalFormatting sqref="D67:H67">
    <cfRule type="duplicateValues" dxfId="216" priority="209" stopIfTrue="1"/>
  </conditionalFormatting>
  <conditionalFormatting sqref="D68:H68">
    <cfRule type="duplicateValues" dxfId="215" priority="208" stopIfTrue="1"/>
  </conditionalFormatting>
  <conditionalFormatting sqref="D69:H69">
    <cfRule type="duplicateValues" dxfId="214" priority="207" stopIfTrue="1"/>
  </conditionalFormatting>
  <conditionalFormatting sqref="D70:H70">
    <cfRule type="duplicateValues" dxfId="213" priority="206" stopIfTrue="1"/>
  </conditionalFormatting>
  <conditionalFormatting sqref="D71:H71">
    <cfRule type="duplicateValues" dxfId="212" priority="205" stopIfTrue="1"/>
  </conditionalFormatting>
  <conditionalFormatting sqref="D72:H72">
    <cfRule type="duplicateValues" dxfId="211" priority="204" stopIfTrue="1"/>
  </conditionalFormatting>
  <conditionalFormatting sqref="D73:H73">
    <cfRule type="duplicateValues" dxfId="210" priority="203" stopIfTrue="1"/>
  </conditionalFormatting>
  <conditionalFormatting sqref="D74:H74">
    <cfRule type="duplicateValues" dxfId="209" priority="202" stopIfTrue="1"/>
  </conditionalFormatting>
  <conditionalFormatting sqref="D75:H75">
    <cfRule type="duplicateValues" dxfId="208" priority="201" stopIfTrue="1"/>
  </conditionalFormatting>
  <conditionalFormatting sqref="D76:H76">
    <cfRule type="duplicateValues" dxfId="207" priority="200" stopIfTrue="1"/>
  </conditionalFormatting>
  <conditionalFormatting sqref="D77:H77">
    <cfRule type="duplicateValues" dxfId="206" priority="199" stopIfTrue="1"/>
  </conditionalFormatting>
  <conditionalFormatting sqref="D78:H78">
    <cfRule type="duplicateValues" dxfId="205" priority="198" stopIfTrue="1"/>
  </conditionalFormatting>
  <conditionalFormatting sqref="D79:H79">
    <cfRule type="duplicateValues" dxfId="204" priority="197" stopIfTrue="1"/>
  </conditionalFormatting>
  <conditionalFormatting sqref="D80:H80">
    <cfRule type="duplicateValues" dxfId="203" priority="196" stopIfTrue="1"/>
  </conditionalFormatting>
  <conditionalFormatting sqref="D81:H81">
    <cfRule type="duplicateValues" dxfId="202" priority="195" stopIfTrue="1"/>
  </conditionalFormatting>
  <conditionalFormatting sqref="D82:H82">
    <cfRule type="duplicateValues" dxfId="201" priority="194" stopIfTrue="1"/>
  </conditionalFormatting>
  <conditionalFormatting sqref="D83:H83">
    <cfRule type="duplicateValues" dxfId="200" priority="193" stopIfTrue="1"/>
  </conditionalFormatting>
  <conditionalFormatting sqref="D84:H84">
    <cfRule type="duplicateValues" dxfId="199" priority="192" stopIfTrue="1"/>
  </conditionalFormatting>
  <conditionalFormatting sqref="D85:H85">
    <cfRule type="duplicateValues" dxfId="198" priority="191" stopIfTrue="1"/>
  </conditionalFormatting>
  <conditionalFormatting sqref="D86:H86">
    <cfRule type="duplicateValues" dxfId="197" priority="190" stopIfTrue="1"/>
  </conditionalFormatting>
  <conditionalFormatting sqref="D87:H87">
    <cfRule type="duplicateValues" dxfId="196" priority="189" stopIfTrue="1"/>
  </conditionalFormatting>
  <conditionalFormatting sqref="D88:H88">
    <cfRule type="duplicateValues" dxfId="195" priority="188" stopIfTrue="1"/>
  </conditionalFormatting>
  <conditionalFormatting sqref="D89:H89">
    <cfRule type="duplicateValues" dxfId="194" priority="187" stopIfTrue="1"/>
  </conditionalFormatting>
  <conditionalFormatting sqref="D90:H90">
    <cfRule type="duplicateValues" dxfId="193" priority="186" stopIfTrue="1"/>
  </conditionalFormatting>
  <conditionalFormatting sqref="D91:H91">
    <cfRule type="duplicateValues" dxfId="192" priority="185" stopIfTrue="1"/>
  </conditionalFormatting>
  <conditionalFormatting sqref="D92:H92">
    <cfRule type="duplicateValues" dxfId="191" priority="184" stopIfTrue="1"/>
  </conditionalFormatting>
  <conditionalFormatting sqref="B96 B98 B100">
    <cfRule type="expression" dxfId="190" priority="183" stopIfTrue="1">
      <formula>SUM(D96:H96)&lt;1</formula>
    </cfRule>
  </conditionalFormatting>
  <conditionalFormatting sqref="B95 B97 B99">
    <cfRule type="expression" dxfId="189" priority="182" stopIfTrue="1">
      <formula>SUM(D95:H95)&lt;1</formula>
    </cfRule>
  </conditionalFormatting>
  <conditionalFormatting sqref="A95:A100">
    <cfRule type="containsText" dxfId="188" priority="181" operator="containsText" text="ERROR">
      <formula>NOT(ISERROR(SEARCH("ERROR",A95)))</formula>
    </cfRule>
  </conditionalFormatting>
  <conditionalFormatting sqref="D95:H95">
    <cfRule type="duplicateValues" dxfId="187" priority="180" stopIfTrue="1"/>
  </conditionalFormatting>
  <conditionalFormatting sqref="D96:H96">
    <cfRule type="duplicateValues" dxfId="186" priority="179" stopIfTrue="1"/>
  </conditionalFormatting>
  <conditionalFormatting sqref="D97:H97">
    <cfRule type="duplicateValues" dxfId="185" priority="178" stopIfTrue="1"/>
  </conditionalFormatting>
  <conditionalFormatting sqref="D98:H98">
    <cfRule type="duplicateValues" dxfId="184" priority="177" stopIfTrue="1"/>
  </conditionalFormatting>
  <conditionalFormatting sqref="D99:H99">
    <cfRule type="duplicateValues" dxfId="183" priority="176" stopIfTrue="1"/>
  </conditionalFormatting>
  <conditionalFormatting sqref="D100:H100">
    <cfRule type="duplicateValues" dxfId="182" priority="175" stopIfTrue="1"/>
  </conditionalFormatting>
  <conditionalFormatting sqref="B104 B106">
    <cfRule type="expression" dxfId="181" priority="174" stopIfTrue="1">
      <formula>SUM(D104:H104)&lt;1</formula>
    </cfRule>
  </conditionalFormatting>
  <conditionalFormatting sqref="B103 B105 B107">
    <cfRule type="expression" dxfId="180" priority="173" stopIfTrue="1">
      <formula>SUM(D103:H103)&lt;1</formula>
    </cfRule>
  </conditionalFormatting>
  <conditionalFormatting sqref="A103:A107">
    <cfRule type="containsText" dxfId="179" priority="172" operator="containsText" text="ERROR">
      <formula>NOT(ISERROR(SEARCH("ERROR",A103)))</formula>
    </cfRule>
  </conditionalFormatting>
  <conditionalFormatting sqref="D103:H103">
    <cfRule type="duplicateValues" dxfId="178" priority="171" stopIfTrue="1"/>
  </conditionalFormatting>
  <conditionalFormatting sqref="D104:H104">
    <cfRule type="duplicateValues" dxfId="177" priority="170" stopIfTrue="1"/>
  </conditionalFormatting>
  <conditionalFormatting sqref="D105:H105">
    <cfRule type="duplicateValues" dxfId="176" priority="169" stopIfTrue="1"/>
  </conditionalFormatting>
  <conditionalFormatting sqref="D106:H106">
    <cfRule type="duplicateValues" dxfId="175" priority="168" stopIfTrue="1"/>
  </conditionalFormatting>
  <conditionalFormatting sqref="D107:H107">
    <cfRule type="duplicateValues" dxfId="174" priority="167" stopIfTrue="1"/>
  </conditionalFormatting>
  <conditionalFormatting sqref="B109:B110 B112 B114">
    <cfRule type="expression" dxfId="173" priority="166" stopIfTrue="1">
      <formula>SUM(D109:H109)&lt;1</formula>
    </cfRule>
  </conditionalFormatting>
  <conditionalFormatting sqref="B115:B121 B111 B113">
    <cfRule type="expression" dxfId="172" priority="165" stopIfTrue="1">
      <formula>SUM(D111:H111)&lt;1</formula>
    </cfRule>
  </conditionalFormatting>
  <conditionalFormatting sqref="A109:A121">
    <cfRule type="containsText" dxfId="171" priority="164" operator="containsText" text="ERROR">
      <formula>NOT(ISERROR(SEARCH("ERROR",A109)))</formula>
    </cfRule>
  </conditionalFormatting>
  <conditionalFormatting sqref="D109:H109">
    <cfRule type="duplicateValues" dxfId="170" priority="163" stopIfTrue="1"/>
  </conditionalFormatting>
  <conditionalFormatting sqref="D110:H110">
    <cfRule type="duplicateValues" dxfId="169" priority="162" stopIfTrue="1"/>
  </conditionalFormatting>
  <conditionalFormatting sqref="D111:H111">
    <cfRule type="duplicateValues" dxfId="168" priority="161" stopIfTrue="1"/>
  </conditionalFormatting>
  <conditionalFormatting sqref="D112:H112">
    <cfRule type="duplicateValues" dxfId="167" priority="160" stopIfTrue="1"/>
  </conditionalFormatting>
  <conditionalFormatting sqref="D113:H113">
    <cfRule type="duplicateValues" dxfId="166" priority="159" stopIfTrue="1"/>
  </conditionalFormatting>
  <conditionalFormatting sqref="D114:H114">
    <cfRule type="duplicateValues" dxfId="165" priority="158" stopIfTrue="1"/>
  </conditionalFormatting>
  <conditionalFormatting sqref="D115:H115">
    <cfRule type="duplicateValues" dxfId="164" priority="157" stopIfTrue="1"/>
  </conditionalFormatting>
  <conditionalFormatting sqref="D116:H116">
    <cfRule type="duplicateValues" dxfId="163" priority="156" stopIfTrue="1"/>
  </conditionalFormatting>
  <conditionalFormatting sqref="D117:H117">
    <cfRule type="duplicateValues" dxfId="162" priority="155" stopIfTrue="1"/>
  </conditionalFormatting>
  <conditionalFormatting sqref="D118:H118">
    <cfRule type="duplicateValues" dxfId="161" priority="154" stopIfTrue="1"/>
  </conditionalFormatting>
  <conditionalFormatting sqref="D119:H119">
    <cfRule type="duplicateValues" dxfId="160" priority="153" stopIfTrue="1"/>
  </conditionalFormatting>
  <conditionalFormatting sqref="D120:H120">
    <cfRule type="duplicateValues" dxfId="159" priority="152" stopIfTrue="1"/>
  </conditionalFormatting>
  <conditionalFormatting sqref="D121:H121">
    <cfRule type="duplicateValues" dxfId="158" priority="151" stopIfTrue="1"/>
  </conditionalFormatting>
  <conditionalFormatting sqref="B123:B128">
    <cfRule type="expression" dxfId="157" priority="150" stopIfTrue="1">
      <formula>SUM(D123:H123)&lt;1</formula>
    </cfRule>
  </conditionalFormatting>
  <conditionalFormatting sqref="A123:A128">
    <cfRule type="containsText" dxfId="156" priority="149" operator="containsText" text="ERROR">
      <formula>NOT(ISERROR(SEARCH("ERROR",A123)))</formula>
    </cfRule>
  </conditionalFormatting>
  <conditionalFormatting sqref="D123:H123">
    <cfRule type="duplicateValues" dxfId="155" priority="148" stopIfTrue="1"/>
  </conditionalFormatting>
  <conditionalFormatting sqref="D124:H124">
    <cfRule type="duplicateValues" dxfId="154" priority="147" stopIfTrue="1"/>
  </conditionalFormatting>
  <conditionalFormatting sqref="D125:H125">
    <cfRule type="duplicateValues" dxfId="153" priority="146" stopIfTrue="1"/>
  </conditionalFormatting>
  <conditionalFormatting sqref="D126:H126">
    <cfRule type="duplicateValues" dxfId="152" priority="145" stopIfTrue="1"/>
  </conditionalFormatting>
  <conditionalFormatting sqref="D127:H127">
    <cfRule type="duplicateValues" dxfId="151" priority="144" stopIfTrue="1"/>
  </conditionalFormatting>
  <conditionalFormatting sqref="D128:H128">
    <cfRule type="duplicateValues" dxfId="150" priority="143" stopIfTrue="1"/>
  </conditionalFormatting>
  <conditionalFormatting sqref="B130:B146">
    <cfRule type="expression" dxfId="149" priority="142" stopIfTrue="1">
      <formula>SUM(D130:H130)&lt;1</formula>
    </cfRule>
  </conditionalFormatting>
  <conditionalFormatting sqref="B147">
    <cfRule type="expression" dxfId="148" priority="141" stopIfTrue="1">
      <formula>SUM(D147:H147)&lt;1</formula>
    </cfRule>
  </conditionalFormatting>
  <conditionalFormatting sqref="A130:A147">
    <cfRule type="containsText" dxfId="147" priority="140" operator="containsText" text="ERROR">
      <formula>NOT(ISERROR(SEARCH("ERROR",A130)))</formula>
    </cfRule>
  </conditionalFormatting>
  <conditionalFormatting sqref="D130:H130">
    <cfRule type="duplicateValues" dxfId="146" priority="139" stopIfTrue="1"/>
  </conditionalFormatting>
  <conditionalFormatting sqref="D131:H131">
    <cfRule type="duplicateValues" dxfId="145" priority="138" stopIfTrue="1"/>
  </conditionalFormatting>
  <conditionalFormatting sqref="D132:H132">
    <cfRule type="duplicateValues" dxfId="144" priority="137" stopIfTrue="1"/>
  </conditionalFormatting>
  <conditionalFormatting sqref="D133:H133">
    <cfRule type="duplicateValues" dxfId="143" priority="136" stopIfTrue="1"/>
  </conditionalFormatting>
  <conditionalFormatting sqref="D134:H134">
    <cfRule type="duplicateValues" dxfId="142" priority="135" stopIfTrue="1"/>
  </conditionalFormatting>
  <conditionalFormatting sqref="D135:H135">
    <cfRule type="duplicateValues" dxfId="141" priority="134" stopIfTrue="1"/>
  </conditionalFormatting>
  <conditionalFormatting sqref="D136:H136">
    <cfRule type="duplicateValues" dxfId="140" priority="133" stopIfTrue="1"/>
  </conditionalFormatting>
  <conditionalFormatting sqref="D137:H137">
    <cfRule type="duplicateValues" dxfId="139" priority="132" stopIfTrue="1"/>
  </conditionalFormatting>
  <conditionalFormatting sqref="D138:H138">
    <cfRule type="duplicateValues" dxfId="138" priority="131" stopIfTrue="1"/>
  </conditionalFormatting>
  <conditionalFormatting sqref="D139:H139">
    <cfRule type="duplicateValues" dxfId="137" priority="130" stopIfTrue="1"/>
  </conditionalFormatting>
  <conditionalFormatting sqref="D140:H140">
    <cfRule type="duplicateValues" dxfId="136" priority="129" stopIfTrue="1"/>
  </conditionalFormatting>
  <conditionalFormatting sqref="D141:H141">
    <cfRule type="duplicateValues" dxfId="135" priority="128" stopIfTrue="1"/>
  </conditionalFormatting>
  <conditionalFormatting sqref="D142:H142">
    <cfRule type="duplicateValues" dxfId="134" priority="127" stopIfTrue="1"/>
  </conditionalFormatting>
  <conditionalFormatting sqref="D143:H143">
    <cfRule type="duplicateValues" dxfId="133" priority="126" stopIfTrue="1"/>
  </conditionalFormatting>
  <conditionalFormatting sqref="D144:H144">
    <cfRule type="duplicateValues" dxfId="132" priority="125" stopIfTrue="1"/>
  </conditionalFormatting>
  <conditionalFormatting sqref="D145:H145">
    <cfRule type="duplicateValues" dxfId="131" priority="124" stopIfTrue="1"/>
  </conditionalFormatting>
  <conditionalFormatting sqref="D146:H146">
    <cfRule type="duplicateValues" dxfId="130" priority="123" stopIfTrue="1"/>
  </conditionalFormatting>
  <conditionalFormatting sqref="D147:H147">
    <cfRule type="duplicateValues" dxfId="129" priority="122" stopIfTrue="1"/>
  </conditionalFormatting>
  <conditionalFormatting sqref="B150:B165">
    <cfRule type="expression" dxfId="128" priority="121" stopIfTrue="1">
      <formula>SUM(D150:H150)&lt;1</formula>
    </cfRule>
  </conditionalFormatting>
  <conditionalFormatting sqref="B149">
    <cfRule type="expression" dxfId="127" priority="120" stopIfTrue="1">
      <formula>SUM(D149:H149)&lt;1</formula>
    </cfRule>
  </conditionalFormatting>
  <conditionalFormatting sqref="A149:A165">
    <cfRule type="containsText" dxfId="126" priority="119" operator="containsText" text="ERROR">
      <formula>NOT(ISERROR(SEARCH("ERROR",A149)))</formula>
    </cfRule>
  </conditionalFormatting>
  <conditionalFormatting sqref="D149:H149">
    <cfRule type="duplicateValues" dxfId="125" priority="118" stopIfTrue="1"/>
  </conditionalFormatting>
  <conditionalFormatting sqref="D150:H150">
    <cfRule type="duplicateValues" dxfId="124" priority="117" stopIfTrue="1"/>
  </conditionalFormatting>
  <conditionalFormatting sqref="D151:H151">
    <cfRule type="duplicateValues" dxfId="123" priority="116" stopIfTrue="1"/>
  </conditionalFormatting>
  <conditionalFormatting sqref="D152:H152">
    <cfRule type="duplicateValues" dxfId="122" priority="115" stopIfTrue="1"/>
  </conditionalFormatting>
  <conditionalFormatting sqref="D153:H153">
    <cfRule type="duplicateValues" dxfId="121" priority="114" stopIfTrue="1"/>
  </conditionalFormatting>
  <conditionalFormatting sqref="D154:H154">
    <cfRule type="duplicateValues" dxfId="120" priority="113" stopIfTrue="1"/>
  </conditionalFormatting>
  <conditionalFormatting sqref="D155:H155">
    <cfRule type="duplicateValues" dxfId="119" priority="112" stopIfTrue="1"/>
  </conditionalFormatting>
  <conditionalFormatting sqref="D156:H156">
    <cfRule type="duplicateValues" dxfId="118" priority="111" stopIfTrue="1"/>
  </conditionalFormatting>
  <conditionalFormatting sqref="D157:H157">
    <cfRule type="duplicateValues" dxfId="117" priority="110" stopIfTrue="1"/>
  </conditionalFormatting>
  <conditionalFormatting sqref="D158:H158">
    <cfRule type="duplicateValues" dxfId="116" priority="109" stopIfTrue="1"/>
  </conditionalFormatting>
  <conditionalFormatting sqref="D159:H159">
    <cfRule type="duplicateValues" dxfId="115" priority="108" stopIfTrue="1"/>
  </conditionalFormatting>
  <conditionalFormatting sqref="D160:H160">
    <cfRule type="duplicateValues" dxfId="114" priority="107" stopIfTrue="1"/>
  </conditionalFormatting>
  <conditionalFormatting sqref="D161:H161">
    <cfRule type="duplicateValues" dxfId="113" priority="106" stopIfTrue="1"/>
  </conditionalFormatting>
  <conditionalFormatting sqref="D162:H162">
    <cfRule type="duplicateValues" dxfId="112" priority="105" stopIfTrue="1"/>
  </conditionalFormatting>
  <conditionalFormatting sqref="D163:H163">
    <cfRule type="duplicateValues" dxfId="111" priority="104" stopIfTrue="1"/>
  </conditionalFormatting>
  <conditionalFormatting sqref="D164:H164">
    <cfRule type="duplicateValues" dxfId="110" priority="103" stopIfTrue="1"/>
  </conditionalFormatting>
  <conditionalFormatting sqref="D165:H165">
    <cfRule type="duplicateValues" dxfId="109" priority="102" stopIfTrue="1"/>
  </conditionalFormatting>
  <conditionalFormatting sqref="B167:B173">
    <cfRule type="expression" dxfId="108" priority="101" stopIfTrue="1">
      <formula>SUM(D167:H167)&lt;1</formula>
    </cfRule>
  </conditionalFormatting>
  <conditionalFormatting sqref="B176:B189 B192">
    <cfRule type="expression" dxfId="107" priority="100" stopIfTrue="1">
      <formula>SUM(D176:H176)&lt;1</formula>
    </cfRule>
  </conditionalFormatting>
  <conditionalFormatting sqref="B174">
    <cfRule type="expression" dxfId="106" priority="99" stopIfTrue="1">
      <formula>SUM(D174:H174)&lt;1</formula>
    </cfRule>
  </conditionalFormatting>
  <conditionalFormatting sqref="B175">
    <cfRule type="expression" dxfId="105" priority="98" stopIfTrue="1">
      <formula>SUM(D175:H175)&lt;1</formula>
    </cfRule>
  </conditionalFormatting>
  <conditionalFormatting sqref="B190">
    <cfRule type="expression" dxfId="104" priority="97" stopIfTrue="1">
      <formula>SUM(D190:H190)&lt;1</formula>
    </cfRule>
  </conditionalFormatting>
  <conditionalFormatting sqref="B191">
    <cfRule type="expression" dxfId="103" priority="96" stopIfTrue="1">
      <formula>SUM(D191:H191)&lt;1</formula>
    </cfRule>
  </conditionalFormatting>
  <conditionalFormatting sqref="A167:A192">
    <cfRule type="containsText" dxfId="102" priority="95" operator="containsText" text="ERROR">
      <formula>NOT(ISERROR(SEARCH("ERROR",A167)))</formula>
    </cfRule>
  </conditionalFormatting>
  <conditionalFormatting sqref="D167:H167">
    <cfRule type="duplicateValues" dxfId="101" priority="94" stopIfTrue="1"/>
  </conditionalFormatting>
  <conditionalFormatting sqref="D168:H168">
    <cfRule type="duplicateValues" dxfId="100" priority="93" stopIfTrue="1"/>
  </conditionalFormatting>
  <conditionalFormatting sqref="D169:H169">
    <cfRule type="duplicateValues" dxfId="99" priority="92" stopIfTrue="1"/>
  </conditionalFormatting>
  <conditionalFormatting sqref="D170:H170">
    <cfRule type="duplicateValues" dxfId="98" priority="91" stopIfTrue="1"/>
  </conditionalFormatting>
  <conditionalFormatting sqref="D171:H171">
    <cfRule type="duplicateValues" dxfId="97" priority="90" stopIfTrue="1"/>
  </conditionalFormatting>
  <conditionalFormatting sqref="D172:H172">
    <cfRule type="duplicateValues" dxfId="96" priority="89" stopIfTrue="1"/>
  </conditionalFormatting>
  <conditionalFormatting sqref="D173:H173">
    <cfRule type="duplicateValues" dxfId="95" priority="88" stopIfTrue="1"/>
  </conditionalFormatting>
  <conditionalFormatting sqref="D174:H174">
    <cfRule type="duplicateValues" dxfId="94" priority="87" stopIfTrue="1"/>
  </conditionalFormatting>
  <conditionalFormatting sqref="D175:H175">
    <cfRule type="duplicateValues" dxfId="93" priority="86" stopIfTrue="1"/>
  </conditionalFormatting>
  <conditionalFormatting sqref="D176:H176">
    <cfRule type="duplicateValues" dxfId="92" priority="85" stopIfTrue="1"/>
  </conditionalFormatting>
  <conditionalFormatting sqref="D177:H177">
    <cfRule type="duplicateValues" dxfId="91" priority="84" stopIfTrue="1"/>
  </conditionalFormatting>
  <conditionalFormatting sqref="D178:H178">
    <cfRule type="duplicateValues" dxfId="90" priority="83" stopIfTrue="1"/>
  </conditionalFormatting>
  <conditionalFormatting sqref="D179:H179">
    <cfRule type="duplicateValues" dxfId="89" priority="82" stopIfTrue="1"/>
  </conditionalFormatting>
  <conditionalFormatting sqref="D180:H180">
    <cfRule type="duplicateValues" dxfId="88" priority="81" stopIfTrue="1"/>
  </conditionalFormatting>
  <conditionalFormatting sqref="D181:H181">
    <cfRule type="duplicateValues" dxfId="87" priority="80" stopIfTrue="1"/>
  </conditionalFormatting>
  <conditionalFormatting sqref="D182:H182">
    <cfRule type="duplicateValues" dxfId="86" priority="79" stopIfTrue="1"/>
  </conditionalFormatting>
  <conditionalFormatting sqref="D183:H183">
    <cfRule type="duplicateValues" dxfId="85" priority="78" stopIfTrue="1"/>
  </conditionalFormatting>
  <conditionalFormatting sqref="D184:H184">
    <cfRule type="duplicateValues" dxfId="84" priority="77" stopIfTrue="1"/>
  </conditionalFormatting>
  <conditionalFormatting sqref="D185:H185">
    <cfRule type="duplicateValues" dxfId="83" priority="76" stopIfTrue="1"/>
  </conditionalFormatting>
  <conditionalFormatting sqref="D186:H186">
    <cfRule type="duplicateValues" dxfId="82" priority="75" stopIfTrue="1"/>
  </conditionalFormatting>
  <conditionalFormatting sqref="D187:H187">
    <cfRule type="duplicateValues" dxfId="81" priority="74" stopIfTrue="1"/>
  </conditionalFormatting>
  <conditionalFormatting sqref="D188:H188">
    <cfRule type="duplicateValues" dxfId="80" priority="73" stopIfTrue="1"/>
  </conditionalFormatting>
  <conditionalFormatting sqref="D189:H189">
    <cfRule type="duplicateValues" dxfId="79" priority="72" stopIfTrue="1"/>
  </conditionalFormatting>
  <conditionalFormatting sqref="D190:H190">
    <cfRule type="duplicateValues" dxfId="78" priority="71" stopIfTrue="1"/>
  </conditionalFormatting>
  <conditionalFormatting sqref="D191:H191">
    <cfRule type="duplicateValues" dxfId="77" priority="70" stopIfTrue="1"/>
  </conditionalFormatting>
  <conditionalFormatting sqref="D192:H192">
    <cfRule type="duplicateValues" dxfId="76" priority="69" stopIfTrue="1"/>
  </conditionalFormatting>
  <conditionalFormatting sqref="B195:B206">
    <cfRule type="expression" dxfId="75" priority="68" stopIfTrue="1">
      <formula>SUM(D195:H195)&lt;1</formula>
    </cfRule>
  </conditionalFormatting>
  <conditionalFormatting sqref="A195:A206">
    <cfRule type="containsText" dxfId="74" priority="67" operator="containsText" text="ERROR">
      <formula>NOT(ISERROR(SEARCH("ERROR",A195)))</formula>
    </cfRule>
  </conditionalFormatting>
  <conditionalFormatting sqref="D195:H195">
    <cfRule type="duplicateValues" dxfId="73" priority="66" stopIfTrue="1"/>
  </conditionalFormatting>
  <conditionalFormatting sqref="D196:H196">
    <cfRule type="duplicateValues" dxfId="72" priority="65" stopIfTrue="1"/>
  </conditionalFormatting>
  <conditionalFormatting sqref="D197:H197">
    <cfRule type="duplicateValues" dxfId="71" priority="64" stopIfTrue="1"/>
  </conditionalFormatting>
  <conditionalFormatting sqref="D198:H198">
    <cfRule type="duplicateValues" dxfId="70" priority="63" stopIfTrue="1"/>
  </conditionalFormatting>
  <conditionalFormatting sqref="D199:H199">
    <cfRule type="duplicateValues" dxfId="69" priority="62" stopIfTrue="1"/>
  </conditionalFormatting>
  <conditionalFormatting sqref="D200:H200">
    <cfRule type="duplicateValues" dxfId="68" priority="61" stopIfTrue="1"/>
  </conditionalFormatting>
  <conditionalFormatting sqref="D201:H201">
    <cfRule type="duplicateValues" dxfId="67" priority="60" stopIfTrue="1"/>
  </conditionalFormatting>
  <conditionalFormatting sqref="D202:H202">
    <cfRule type="duplicateValues" dxfId="66" priority="59" stopIfTrue="1"/>
  </conditionalFormatting>
  <conditionalFormatting sqref="D203:H203">
    <cfRule type="duplicateValues" dxfId="65" priority="58" stopIfTrue="1"/>
  </conditionalFormatting>
  <conditionalFormatting sqref="D204:H204">
    <cfRule type="duplicateValues" dxfId="64" priority="57" stopIfTrue="1"/>
  </conditionalFormatting>
  <conditionalFormatting sqref="D205:H205">
    <cfRule type="duplicateValues" dxfId="63" priority="56" stopIfTrue="1"/>
  </conditionalFormatting>
  <conditionalFormatting sqref="D206:H206">
    <cfRule type="duplicateValues" dxfId="62" priority="55" stopIfTrue="1"/>
  </conditionalFormatting>
  <conditionalFormatting sqref="B208:B212">
    <cfRule type="expression" dxfId="61" priority="54" stopIfTrue="1">
      <formula>SUM(D208:H208)&lt;1</formula>
    </cfRule>
  </conditionalFormatting>
  <conditionalFormatting sqref="B215:B220">
    <cfRule type="expression" dxfId="60" priority="53" stopIfTrue="1">
      <formula>SUM(D215:H215)&lt;1</formula>
    </cfRule>
  </conditionalFormatting>
  <conditionalFormatting sqref="B213">
    <cfRule type="expression" dxfId="59" priority="52" stopIfTrue="1">
      <formula>SUM(D213:H213)&lt;1</formula>
    </cfRule>
  </conditionalFormatting>
  <conditionalFormatting sqref="B214">
    <cfRule type="expression" dxfId="58" priority="51" stopIfTrue="1">
      <formula>SUM(D214:H214)&lt;1</formula>
    </cfRule>
  </conditionalFormatting>
  <conditionalFormatting sqref="A208:A220">
    <cfRule type="containsText" dxfId="57" priority="50" operator="containsText" text="ERROR">
      <formula>NOT(ISERROR(SEARCH("ERROR",A208)))</formula>
    </cfRule>
  </conditionalFormatting>
  <conditionalFormatting sqref="D208:H208">
    <cfRule type="duplicateValues" dxfId="56" priority="49" stopIfTrue="1"/>
  </conditionalFormatting>
  <conditionalFormatting sqref="D209:H209">
    <cfRule type="duplicateValues" dxfId="55" priority="48" stopIfTrue="1"/>
  </conditionalFormatting>
  <conditionalFormatting sqref="D210:H210">
    <cfRule type="duplicateValues" dxfId="54" priority="47" stopIfTrue="1"/>
  </conditionalFormatting>
  <conditionalFormatting sqref="D211:H211">
    <cfRule type="duplicateValues" dxfId="53" priority="46" stopIfTrue="1"/>
  </conditionalFormatting>
  <conditionalFormatting sqref="D212:H212">
    <cfRule type="duplicateValues" dxfId="52" priority="45" stopIfTrue="1"/>
  </conditionalFormatting>
  <conditionalFormatting sqref="D213:H213">
    <cfRule type="duplicateValues" dxfId="51" priority="44" stopIfTrue="1"/>
  </conditionalFormatting>
  <conditionalFormatting sqref="D214:H214">
    <cfRule type="duplicateValues" dxfId="50" priority="43" stopIfTrue="1"/>
  </conditionalFormatting>
  <conditionalFormatting sqref="D215:H215">
    <cfRule type="duplicateValues" dxfId="49" priority="42" stopIfTrue="1"/>
  </conditionalFormatting>
  <conditionalFormatting sqref="D216:H216">
    <cfRule type="duplicateValues" dxfId="48" priority="41" stopIfTrue="1"/>
  </conditionalFormatting>
  <conditionalFormatting sqref="D217:H217">
    <cfRule type="duplicateValues" dxfId="47" priority="40" stopIfTrue="1"/>
  </conditionalFormatting>
  <conditionalFormatting sqref="D218:H218">
    <cfRule type="duplicateValues" dxfId="46" priority="39" stopIfTrue="1"/>
  </conditionalFormatting>
  <conditionalFormatting sqref="D219:H219">
    <cfRule type="duplicateValues" dxfId="45" priority="38" stopIfTrue="1"/>
  </conditionalFormatting>
  <conditionalFormatting sqref="D220:H220">
    <cfRule type="duplicateValues" dxfId="44" priority="37" stopIfTrue="1"/>
  </conditionalFormatting>
  <conditionalFormatting sqref="B226:B234 B223">
    <cfRule type="expression" dxfId="43" priority="36" stopIfTrue="1">
      <formula>SUM(D223:H223)&lt;1</formula>
    </cfRule>
  </conditionalFormatting>
  <conditionalFormatting sqref="B224">
    <cfRule type="expression" dxfId="42" priority="35" stopIfTrue="1">
      <formula>SUM(D224:H224)&lt;1</formula>
    </cfRule>
  </conditionalFormatting>
  <conditionalFormatting sqref="B225">
    <cfRule type="expression" dxfId="41" priority="34" stopIfTrue="1">
      <formula>SUM(D225:H225)&lt;1</formula>
    </cfRule>
  </conditionalFormatting>
  <conditionalFormatting sqref="A223:A234">
    <cfRule type="containsText" dxfId="40" priority="33" operator="containsText" text="ERROR">
      <formula>NOT(ISERROR(SEARCH("ERROR",A223)))</formula>
    </cfRule>
  </conditionalFormatting>
  <conditionalFormatting sqref="D223:H223">
    <cfRule type="duplicateValues" dxfId="39" priority="32" stopIfTrue="1"/>
  </conditionalFormatting>
  <conditionalFormatting sqref="D224:H224">
    <cfRule type="duplicateValues" dxfId="38" priority="31" stopIfTrue="1"/>
  </conditionalFormatting>
  <conditionalFormatting sqref="D225:H225">
    <cfRule type="duplicateValues" dxfId="37" priority="30" stopIfTrue="1"/>
  </conditionalFormatting>
  <conditionalFormatting sqref="D226:H226">
    <cfRule type="duplicateValues" dxfId="36" priority="29" stopIfTrue="1"/>
  </conditionalFormatting>
  <conditionalFormatting sqref="D227:H227">
    <cfRule type="duplicateValues" dxfId="35" priority="28" stopIfTrue="1"/>
  </conditionalFormatting>
  <conditionalFormatting sqref="D228:H228">
    <cfRule type="duplicateValues" dxfId="34" priority="27" stopIfTrue="1"/>
  </conditionalFormatting>
  <conditionalFormatting sqref="D229:H229">
    <cfRule type="duplicateValues" dxfId="33" priority="26" stopIfTrue="1"/>
  </conditionalFormatting>
  <conditionalFormatting sqref="D230:H230">
    <cfRule type="duplicateValues" dxfId="32" priority="25" stopIfTrue="1"/>
  </conditionalFormatting>
  <conditionalFormatting sqref="D231:H231">
    <cfRule type="duplicateValues" dxfId="31" priority="24" stopIfTrue="1"/>
  </conditionalFormatting>
  <conditionalFormatting sqref="D232:H232">
    <cfRule type="duplicateValues" dxfId="30" priority="23" stopIfTrue="1"/>
  </conditionalFormatting>
  <conditionalFormatting sqref="D233:H233">
    <cfRule type="duplicateValues" dxfId="29" priority="22" stopIfTrue="1"/>
  </conditionalFormatting>
  <conditionalFormatting sqref="D234:H234">
    <cfRule type="duplicateValues" dxfId="28" priority="21" stopIfTrue="1"/>
  </conditionalFormatting>
  <conditionalFormatting sqref="B237:B240">
    <cfRule type="expression" dxfId="27" priority="20" stopIfTrue="1">
      <formula>SUM(D237:H237)&lt;1</formula>
    </cfRule>
  </conditionalFormatting>
  <conditionalFormatting sqref="A237:A240">
    <cfRule type="containsText" dxfId="26" priority="19" operator="containsText" text="ERROR">
      <formula>NOT(ISERROR(SEARCH("ERROR",A237)))</formula>
    </cfRule>
  </conditionalFormatting>
  <conditionalFormatting sqref="B243:B244">
    <cfRule type="expression" dxfId="25" priority="18" stopIfTrue="1">
      <formula>SUM(D243:H243)&lt;1</formula>
    </cfRule>
  </conditionalFormatting>
  <conditionalFormatting sqref="A243:A244">
    <cfRule type="containsText" dxfId="24" priority="17" operator="containsText" text="ERROR">
      <formula>NOT(ISERROR(SEARCH("ERROR",A243)))</formula>
    </cfRule>
  </conditionalFormatting>
  <conditionalFormatting sqref="B246:B247">
    <cfRule type="expression" dxfId="23" priority="16" stopIfTrue="1">
      <formula>SUM(D246:H246)&lt;1</formula>
    </cfRule>
  </conditionalFormatting>
  <conditionalFormatting sqref="A246:A247">
    <cfRule type="containsText" dxfId="22" priority="15" operator="containsText" text="ERROR">
      <formula>NOT(ISERROR(SEARCH("ERROR",A246)))</formula>
    </cfRule>
  </conditionalFormatting>
  <conditionalFormatting sqref="B249:B252">
    <cfRule type="expression" dxfId="21" priority="14" stopIfTrue="1">
      <formula>SUM(D249:H249)&lt;1</formula>
    </cfRule>
  </conditionalFormatting>
  <conditionalFormatting sqref="A249:A252">
    <cfRule type="containsText" dxfId="20" priority="13" operator="containsText" text="ERROR">
      <formula>NOT(ISERROR(SEARCH("ERROR",A249)))</formula>
    </cfRule>
  </conditionalFormatting>
  <conditionalFormatting sqref="D237:H237">
    <cfRule type="duplicateValues" dxfId="19" priority="12" stopIfTrue="1"/>
  </conditionalFormatting>
  <conditionalFormatting sqref="D238:H238">
    <cfRule type="duplicateValues" dxfId="18" priority="11" stopIfTrue="1"/>
  </conditionalFormatting>
  <conditionalFormatting sqref="D239:H239">
    <cfRule type="duplicateValues" dxfId="17" priority="10" stopIfTrue="1"/>
  </conditionalFormatting>
  <conditionalFormatting sqref="D240:H240">
    <cfRule type="duplicateValues" dxfId="16" priority="9" stopIfTrue="1"/>
  </conditionalFormatting>
  <conditionalFormatting sqref="D243:H243">
    <cfRule type="duplicateValues" dxfId="15" priority="8" stopIfTrue="1"/>
  </conditionalFormatting>
  <conditionalFormatting sqref="D244:H244">
    <cfRule type="duplicateValues" dxfId="14" priority="7" stopIfTrue="1"/>
  </conditionalFormatting>
  <conditionalFormatting sqref="D246:H246">
    <cfRule type="duplicateValues" dxfId="13" priority="6" stopIfTrue="1"/>
  </conditionalFormatting>
  <conditionalFormatting sqref="D247:H247">
    <cfRule type="duplicateValues" dxfId="12" priority="5" stopIfTrue="1"/>
  </conditionalFormatting>
  <conditionalFormatting sqref="D249:H249">
    <cfRule type="duplicateValues" dxfId="11" priority="4" stopIfTrue="1"/>
  </conditionalFormatting>
  <conditionalFormatting sqref="D250:H250">
    <cfRule type="duplicateValues" dxfId="10" priority="3" stopIfTrue="1"/>
  </conditionalFormatting>
  <conditionalFormatting sqref="D251:H251">
    <cfRule type="duplicateValues" dxfId="9" priority="2" stopIfTrue="1"/>
  </conditionalFormatting>
  <conditionalFormatting sqref="D252:H252">
    <cfRule type="duplicateValues" dxfId="8" priority="1" stopIfTrue="1"/>
  </conditionalFormatting>
  <dataValidations count="1">
    <dataValidation type="whole" operator="equal" allowBlank="1" showInputMessage="1" showErrorMessage="1" sqref="D34:H54 D56:H61 D7:H32 D103:H107 D237:H240 D243:H244 D63:H92 D95:H100 D246:H247 D109:H121 D123:H128 D130:H147 D149:H165 D167:H192 D195:H206 D208:H220 D223:H234 D249:H252" xr:uid="{00000000-0002-0000-0500-000000000000}">
      <formula1>1</formula1>
    </dataValidation>
  </dataValidations>
  <hyperlinks>
    <hyperlink ref="N105" location="'Measure catalogue'!C26" tooltip="6B. (Re)Assess stability of the dam and retention pond taking into account the properties of tails, used soils, appropriate safety criteria, and local condition" display="6B" xr:uid="{843D493D-9249-4F81-8FAA-70475B1AF735}"/>
    <hyperlink ref="N106" location="'Measure catalogue'!C26" tooltip="6B. (Re)Assess stability of the dam and retention pond taking into account the properties of tails, used soils, appropriate safety criteria, and local condition" display="6B" xr:uid="{B3BA678E-454C-46EC-BEB9-B3A695110EA9}"/>
    <hyperlink ref="O105" location="'Measure catalogue'!C27" tooltip="6C. Modify the designs of the dam and retention pond" display="6C" xr:uid="{8F270B4D-78E3-4B7E-8820-BA14529ECC3F}"/>
    <hyperlink ref="O106" location="'Measure catalogue'!C27" tooltip="6C. Modify the designs of the dam and retention pond" display="6C" xr:uid="{5034FC10-842D-4D2A-9034-C8528BDD6FF1}"/>
    <hyperlink ref="N107" location="'Measure catalogue'!C27" tooltip="6C. Modify the designs of the dam and retention pond" display="6C" xr:uid="{F7DA57C4-06B1-47BF-9B3F-3093DA92A499}"/>
    <hyperlink ref="N103" location="'Measure catalogue'!C37" tooltip="11A. Update or design documentations for pipeline locations and routing" display="11A" xr:uid="{363B7BAA-8DFA-43E9-B0C2-0CF65AF4472D}"/>
    <hyperlink ref="N104" location="'Measure catalogue'!C37" tooltip="11A. Update or design documentations for pipeline locations and routing" display="11A" xr:uid="{7702A963-88B3-439F-8A7B-D2B82737B9E2}"/>
    <hyperlink ref="O107" location="'Measure catalogue'!C28" tooltip="6D. Create additional reservoirs for catching precipitation and flood waters" display="6D" xr:uid="{CD67D1D7-0283-4E6E-BC98-ECF508225808}"/>
  </hyperlinks>
  <pageMargins left="0.78740157480314965" right="0.39370078740157483" top="0.78740157480314965" bottom="0.78740157480314965" header="0.31496062992125984" footer="0.31496062992125984"/>
  <pageSetup paperSize="9" orientation="landscape" r:id="rId1"/>
  <headerFooter alignWithMargins="0">
    <oddFooter>&amp;L&amp;10&amp;A&amp;C&amp;10&amp;P&amp;R&amp;10&amp;F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W228"/>
  <sheetViews>
    <sheetView zoomScale="55" zoomScaleNormal="55" workbookViewId="0">
      <selection activeCell="A12" sqref="A12"/>
    </sheetView>
  </sheetViews>
  <sheetFormatPr defaultRowHeight="14.4" x14ac:dyDescent="0.3"/>
  <cols>
    <col min="1" max="1" width="54" bestFit="1" customWidth="1"/>
    <col min="2" max="2" width="27.77734375" customWidth="1"/>
    <col min="3" max="3" width="10.5546875" customWidth="1"/>
    <col min="4" max="4" width="12.77734375" bestFit="1" customWidth="1"/>
    <col min="5" max="5" width="12.6640625" bestFit="1" customWidth="1"/>
    <col min="6" max="6" width="7.77734375" bestFit="1" customWidth="1"/>
    <col min="7" max="13" width="8.21875" bestFit="1" customWidth="1"/>
    <col min="15" max="15" width="8.5546875" bestFit="1" customWidth="1"/>
    <col min="16" max="17" width="6.44140625" customWidth="1"/>
    <col min="18" max="18" width="10.44140625" bestFit="1" customWidth="1"/>
    <col min="19" max="19" width="9.77734375" bestFit="1" customWidth="1"/>
    <col min="20" max="20" width="6.44140625" customWidth="1"/>
    <col min="21" max="21" width="13.21875" bestFit="1" customWidth="1"/>
    <col min="22" max="22" width="10.21875" bestFit="1" customWidth="1"/>
    <col min="23" max="23" width="9.21875" bestFit="1" customWidth="1"/>
    <col min="25" max="25" width="12.44140625" customWidth="1"/>
    <col min="26" max="32" width="8.21875" customWidth="1"/>
    <col min="33" max="33" width="9.5546875" bestFit="1" customWidth="1"/>
  </cols>
  <sheetData>
    <row r="1" spans="1:23" ht="18" customHeight="1" x14ac:dyDescent="0.3">
      <c r="A1" s="313" t="s">
        <v>1284</v>
      </c>
      <c r="B1" s="314"/>
      <c r="C1" s="314"/>
      <c r="D1" s="314"/>
      <c r="E1" s="314"/>
      <c r="F1" s="314"/>
      <c r="G1" s="314"/>
      <c r="H1" s="314"/>
      <c r="I1" s="314"/>
      <c r="J1" s="314"/>
      <c r="K1" s="314"/>
      <c r="L1" s="314"/>
      <c r="M1" s="314"/>
      <c r="N1" s="314"/>
      <c r="O1" s="314"/>
      <c r="P1" s="314"/>
      <c r="Q1" s="314"/>
      <c r="R1" s="314"/>
      <c r="S1" s="314"/>
      <c r="T1" s="314"/>
      <c r="U1" s="314"/>
      <c r="V1" s="314"/>
      <c r="W1" s="314"/>
    </row>
    <row r="2" spans="1:23" ht="18" customHeight="1" x14ac:dyDescent="0.3">
      <c r="A2" s="324" t="s">
        <v>1285</v>
      </c>
      <c r="B2" s="325"/>
      <c r="C2" s="325"/>
      <c r="D2" s="325"/>
      <c r="E2" s="325"/>
      <c r="F2" s="325"/>
      <c r="G2" s="325"/>
      <c r="H2" s="325"/>
      <c r="I2" s="325"/>
      <c r="J2" s="325"/>
      <c r="K2" s="325"/>
      <c r="L2" s="325"/>
      <c r="M2" s="325"/>
      <c r="N2" s="325"/>
      <c r="O2" s="325"/>
      <c r="P2" s="325"/>
      <c r="Q2" s="325"/>
      <c r="R2" s="325"/>
      <c r="S2" s="325"/>
      <c r="T2" s="325"/>
      <c r="U2" s="325"/>
      <c r="V2" s="325"/>
      <c r="W2" s="325"/>
    </row>
    <row r="3" spans="1:23" ht="15" thickBot="1" x14ac:dyDescent="0.35">
      <c r="A3" s="203" t="s">
        <v>514</v>
      </c>
      <c r="B3" s="105"/>
      <c r="C3" s="106"/>
      <c r="D3" s="83"/>
      <c r="E3" s="107" t="s">
        <v>488</v>
      </c>
      <c r="F3" s="124"/>
      <c r="G3" s="83"/>
      <c r="H3" s="83"/>
      <c r="I3" s="83"/>
      <c r="J3" s="83"/>
      <c r="K3" s="83"/>
      <c r="L3" s="83"/>
      <c r="M3" s="83"/>
      <c r="N3" s="82"/>
      <c r="O3" s="125" t="s">
        <v>499</v>
      </c>
      <c r="P3" s="82"/>
      <c r="Q3" s="82"/>
      <c r="R3" s="82"/>
      <c r="S3" s="82"/>
      <c r="T3" s="82"/>
      <c r="U3" s="82"/>
      <c r="V3" s="82"/>
      <c r="W3" s="82"/>
    </row>
    <row r="4" spans="1:23" x14ac:dyDescent="0.3">
      <c r="A4" s="75" t="s">
        <v>475</v>
      </c>
      <c r="B4" s="76" t="s">
        <v>368</v>
      </c>
      <c r="C4" s="82"/>
      <c r="D4" s="82"/>
      <c r="E4" s="34" t="s">
        <v>489</v>
      </c>
      <c r="F4" t="s">
        <v>523</v>
      </c>
      <c r="G4" t="s">
        <v>491</v>
      </c>
      <c r="H4" t="s">
        <v>492</v>
      </c>
      <c r="I4" t="s">
        <v>493</v>
      </c>
      <c r="J4" t="s">
        <v>494</v>
      </c>
      <c r="K4" t="s">
        <v>495</v>
      </c>
      <c r="L4" t="s">
        <v>496</v>
      </c>
      <c r="M4" t="s">
        <v>497</v>
      </c>
      <c r="N4" s="82"/>
      <c r="O4" s="94"/>
      <c r="P4" s="95" t="s">
        <v>498</v>
      </c>
      <c r="Q4" s="95" t="s">
        <v>383</v>
      </c>
      <c r="R4" s="95" t="s">
        <v>384</v>
      </c>
      <c r="S4" s="95" t="s">
        <v>385</v>
      </c>
      <c r="T4" s="95" t="s">
        <v>386</v>
      </c>
      <c r="U4" s="95" t="s">
        <v>378</v>
      </c>
      <c r="V4" s="95" t="s">
        <v>379</v>
      </c>
      <c r="W4" s="96" t="s">
        <v>380</v>
      </c>
    </row>
    <row r="5" spans="1:23" x14ac:dyDescent="0.3">
      <c r="A5" s="70" t="s">
        <v>476</v>
      </c>
      <c r="B5" s="71">
        <f>F17/M17*100</f>
        <v>15.695067264573993</v>
      </c>
      <c r="C5" s="82"/>
      <c r="D5" s="82"/>
      <c r="E5" s="35" t="s">
        <v>517</v>
      </c>
      <c r="F5" s="36">
        <v>0</v>
      </c>
      <c r="G5" s="36">
        <v>14</v>
      </c>
      <c r="H5" s="36">
        <v>6</v>
      </c>
      <c r="I5" s="36">
        <v>5</v>
      </c>
      <c r="J5" s="36">
        <v>1</v>
      </c>
      <c r="K5" s="36">
        <v>97</v>
      </c>
      <c r="L5" s="36">
        <v>116</v>
      </c>
      <c r="M5" s="36">
        <v>26</v>
      </c>
      <c r="N5" s="82"/>
      <c r="O5" s="97" t="s">
        <v>125</v>
      </c>
      <c r="P5" s="98">
        <v>1</v>
      </c>
      <c r="Q5" s="98">
        <v>2</v>
      </c>
      <c r="R5" s="98">
        <v>3</v>
      </c>
      <c r="S5" s="98">
        <v>4</v>
      </c>
      <c r="T5" s="98">
        <v>5</v>
      </c>
      <c r="U5" s="98">
        <v>6</v>
      </c>
      <c r="V5" s="98">
        <v>7</v>
      </c>
      <c r="W5" s="99">
        <v>8</v>
      </c>
    </row>
    <row r="6" spans="1:23" x14ac:dyDescent="0.3">
      <c r="A6" s="70" t="s">
        <v>477</v>
      </c>
      <c r="B6" s="71">
        <f>G17/M17*100</f>
        <v>57.399103139013455</v>
      </c>
      <c r="C6" s="82"/>
      <c r="D6" s="82"/>
      <c r="E6" s="35" t="s">
        <v>462</v>
      </c>
      <c r="F6" s="36">
        <v>0</v>
      </c>
      <c r="G6" s="36">
        <v>11</v>
      </c>
      <c r="H6" s="36">
        <v>5</v>
      </c>
      <c r="I6" s="36">
        <v>2</v>
      </c>
      <c r="J6" s="36">
        <v>3</v>
      </c>
      <c r="K6" s="36">
        <v>78</v>
      </c>
      <c r="L6" s="36">
        <v>100</v>
      </c>
      <c r="M6" s="36">
        <v>21</v>
      </c>
      <c r="N6" s="82"/>
      <c r="O6" s="88">
        <f>'Группа 2 Вопросы'!B7</f>
        <v>1</v>
      </c>
      <c r="P6" s="89">
        <f>'Группа 2 Вопросы'!D7</f>
        <v>0</v>
      </c>
      <c r="Q6" s="89">
        <f>'Группа 2 Вопросы'!E7</f>
        <v>0</v>
      </c>
      <c r="R6" s="89">
        <f>'Группа 2 Вопросы'!F7</f>
        <v>0</v>
      </c>
      <c r="S6" s="89">
        <f>'Группа 2 Вопросы'!G7</f>
        <v>0</v>
      </c>
      <c r="T6" s="89">
        <f>'Группа 2 Вопросы'!H7</f>
        <v>1</v>
      </c>
      <c r="U6" s="89">
        <f>'Группа 2 Вопросы'!K7</f>
        <v>1</v>
      </c>
      <c r="V6" s="89">
        <f>'Группа 2 Вопросы'!L7</f>
        <v>4</v>
      </c>
      <c r="W6" s="90" t="str">
        <f>'Группа 2 Вопросы'!M7</f>
        <v>ВООР</v>
      </c>
    </row>
    <row r="7" spans="1:23" x14ac:dyDescent="0.3">
      <c r="A7" s="70" t="s">
        <v>478</v>
      </c>
      <c r="B7" s="71">
        <f>H17/M17*100</f>
        <v>9.8654708520179373</v>
      </c>
      <c r="C7" s="82"/>
      <c r="D7" s="82"/>
      <c r="E7" s="35" t="s">
        <v>5</v>
      </c>
      <c r="F7" s="36">
        <v>3</v>
      </c>
      <c r="G7" s="36">
        <v>27</v>
      </c>
      <c r="H7" s="36">
        <v>1</v>
      </c>
      <c r="I7" s="36">
        <v>1</v>
      </c>
      <c r="J7" s="36">
        <v>0</v>
      </c>
      <c r="K7" s="36">
        <v>125</v>
      </c>
      <c r="L7" s="36">
        <v>128</v>
      </c>
      <c r="M7" s="36">
        <v>32</v>
      </c>
      <c r="N7" s="82"/>
      <c r="O7" s="88">
        <f>'Группа 2 Вопросы'!B8</f>
        <v>2</v>
      </c>
      <c r="P7" s="89">
        <f>'Группа 2 Вопросы'!D8</f>
        <v>0</v>
      </c>
      <c r="Q7" s="89">
        <f>'Группа 2 Вопросы'!E8</f>
        <v>1</v>
      </c>
      <c r="R7" s="89">
        <f>'Группа 2 Вопросы'!F8</f>
        <v>0</v>
      </c>
      <c r="S7" s="89">
        <f>'Группа 2 Вопросы'!G8</f>
        <v>0</v>
      </c>
      <c r="T7" s="89">
        <f>'Группа 2 Вопросы'!H8</f>
        <v>0</v>
      </c>
      <c r="U7" s="89">
        <f>'Группа 2 Вопросы'!K8</f>
        <v>4</v>
      </c>
      <c r="V7" s="89">
        <f>'Группа 2 Вопросы'!L8</f>
        <v>4</v>
      </c>
      <c r="W7" s="90" t="str">
        <f>'Группа 2 Вопросы'!M8</f>
        <v>ВООР</v>
      </c>
    </row>
    <row r="8" spans="1:23" x14ac:dyDescent="0.3">
      <c r="A8" s="70" t="s">
        <v>479</v>
      </c>
      <c r="B8" s="71">
        <f>I17/M17*100</f>
        <v>8.071748878923767</v>
      </c>
      <c r="C8" s="108"/>
      <c r="D8" s="108"/>
      <c r="E8" s="35" t="s">
        <v>465</v>
      </c>
      <c r="F8" s="36">
        <v>2</v>
      </c>
      <c r="G8" s="36">
        <v>13</v>
      </c>
      <c r="H8" s="36">
        <v>8</v>
      </c>
      <c r="I8" s="36">
        <v>3</v>
      </c>
      <c r="J8" s="36">
        <v>4</v>
      </c>
      <c r="K8" s="36">
        <v>99</v>
      </c>
      <c r="L8" s="36">
        <v>136</v>
      </c>
      <c r="M8" s="36">
        <v>30</v>
      </c>
      <c r="N8" s="82"/>
      <c r="O8" s="88">
        <f>'Группа 2 Вопросы'!B9</f>
        <v>3</v>
      </c>
      <c r="P8" s="89">
        <f>'Группа 2 Вопросы'!D9</f>
        <v>0</v>
      </c>
      <c r="Q8" s="89">
        <f>'Группа 2 Вопросы'!E9</f>
        <v>0</v>
      </c>
      <c r="R8" s="89">
        <f>'Группа 2 Вопросы'!F9</f>
        <v>1</v>
      </c>
      <c r="S8" s="89">
        <f>'Группа 2 Вопросы'!G9</f>
        <v>0</v>
      </c>
      <c r="T8" s="89">
        <f>'Группа 2 Вопросы'!H9</f>
        <v>0</v>
      </c>
      <c r="U8" s="89">
        <f>'Группа 2 Вопросы'!K9</f>
        <v>3</v>
      </c>
      <c r="V8" s="89">
        <f>'Группа 2 Вопросы'!L9</f>
        <v>4</v>
      </c>
      <c r="W8" s="90" t="str">
        <f>'Группа 2 Вопросы'!M9</f>
        <v>ВООР</v>
      </c>
    </row>
    <row r="9" spans="1:23" x14ac:dyDescent="0.3">
      <c r="A9" s="70" t="s">
        <v>480</v>
      </c>
      <c r="B9" s="71">
        <f>J17/M17*100</f>
        <v>8.9686098654708513</v>
      </c>
      <c r="C9" s="82"/>
      <c r="D9" s="108"/>
      <c r="E9" s="35" t="s">
        <v>518</v>
      </c>
      <c r="F9" s="36">
        <v>5</v>
      </c>
      <c r="G9" s="36">
        <v>19</v>
      </c>
      <c r="H9" s="36">
        <v>1</v>
      </c>
      <c r="I9" s="36">
        <v>1</v>
      </c>
      <c r="J9" s="36">
        <v>5</v>
      </c>
      <c r="K9" s="36">
        <v>99</v>
      </c>
      <c r="L9" s="36">
        <v>120</v>
      </c>
      <c r="M9" s="36">
        <v>31</v>
      </c>
      <c r="N9" s="82"/>
      <c r="O9" s="88">
        <f>'Группа 2 Вопросы'!B10</f>
        <v>4</v>
      </c>
      <c r="P9" s="89">
        <f>'Группа 2 Вопросы'!D10</f>
        <v>0</v>
      </c>
      <c r="Q9" s="89">
        <f>'Группа 2 Вопросы'!E10</f>
        <v>0</v>
      </c>
      <c r="R9" s="89">
        <f>'Группа 2 Вопросы'!F10</f>
        <v>1</v>
      </c>
      <c r="S9" s="89">
        <f>'Группа 2 Вопросы'!G10</f>
        <v>0</v>
      </c>
      <c r="T9" s="89">
        <f>'Группа 2 Вопросы'!H10</f>
        <v>0</v>
      </c>
      <c r="U9" s="89">
        <f>'Группа 2 Вопросы'!K10</f>
        <v>3</v>
      </c>
      <c r="V9" s="89">
        <f>'Группа 2 Вопросы'!L10</f>
        <v>4</v>
      </c>
      <c r="W9" s="90" t="str">
        <f>'Группа 2 Вопросы'!M10</f>
        <v>ВООР</v>
      </c>
    </row>
    <row r="10" spans="1:23" x14ac:dyDescent="0.3">
      <c r="A10" s="100" t="s">
        <v>482</v>
      </c>
      <c r="B10" s="101">
        <f>IF(L17=0,"-",K17/L17*100)</f>
        <v>83.761682242990659</v>
      </c>
      <c r="C10" s="82"/>
      <c r="D10" s="83"/>
      <c r="E10" s="35" t="s">
        <v>466</v>
      </c>
      <c r="F10" s="36">
        <v>0</v>
      </c>
      <c r="G10" s="36">
        <v>2</v>
      </c>
      <c r="H10" s="36">
        <v>0</v>
      </c>
      <c r="I10" s="36">
        <v>2</v>
      </c>
      <c r="J10" s="36">
        <v>1</v>
      </c>
      <c r="K10" s="36">
        <v>13</v>
      </c>
      <c r="L10" s="36">
        <v>20</v>
      </c>
      <c r="M10" s="36">
        <v>5</v>
      </c>
      <c r="N10" s="82"/>
      <c r="O10" s="88">
        <f>'Группа 2 Вопросы'!B11</f>
        <v>5</v>
      </c>
      <c r="P10" s="89">
        <f>'Группа 2 Вопросы'!D11</f>
        <v>0</v>
      </c>
      <c r="Q10" s="89">
        <f>'Группа 2 Вопросы'!E11</f>
        <v>0</v>
      </c>
      <c r="R10" s="89">
        <f>'Группа 2 Вопросы'!F11</f>
        <v>1</v>
      </c>
      <c r="S10" s="89">
        <f>'Группа 2 Вопросы'!G11</f>
        <v>0</v>
      </c>
      <c r="T10" s="89">
        <f>'Группа 2 Вопросы'!H11</f>
        <v>0</v>
      </c>
      <c r="U10" s="89">
        <f>'Группа 2 Вопросы'!K11</f>
        <v>3</v>
      </c>
      <c r="V10" s="89">
        <f>'Группа 2 Вопросы'!L11</f>
        <v>4</v>
      </c>
      <c r="W10" s="90" t="str">
        <f>'Группа 2 Вопросы'!M11</f>
        <v>ВООР</v>
      </c>
    </row>
    <row r="11" spans="1:23" x14ac:dyDescent="0.3">
      <c r="A11" s="100" t="s">
        <v>481</v>
      </c>
      <c r="B11" s="101">
        <f>IF((M17-F17)=0,"-",(G17+J17)/(M17-F17)*100)</f>
        <v>78.723404255319153</v>
      </c>
      <c r="C11" s="82"/>
      <c r="D11" s="83"/>
      <c r="E11" s="35" t="s">
        <v>468</v>
      </c>
      <c r="F11" s="36">
        <v>5</v>
      </c>
      <c r="G11" s="36">
        <v>6</v>
      </c>
      <c r="H11" s="36">
        <v>0</v>
      </c>
      <c r="I11" s="36">
        <v>1</v>
      </c>
      <c r="J11" s="36">
        <v>1</v>
      </c>
      <c r="K11" s="36">
        <v>35</v>
      </c>
      <c r="L11" s="36">
        <v>40</v>
      </c>
      <c r="M11" s="36">
        <v>13</v>
      </c>
      <c r="N11" s="82"/>
      <c r="O11" s="88">
        <f>'Группа 2 Вопросы'!B12</f>
        <v>6</v>
      </c>
      <c r="P11" s="89">
        <f>'Группа 2 Вопросы'!D12</f>
        <v>0</v>
      </c>
      <c r="Q11" s="89">
        <f>'Группа 2 Вопросы'!E12</f>
        <v>0</v>
      </c>
      <c r="R11" s="89">
        <f>'Группа 2 Вопросы'!F12</f>
        <v>0</v>
      </c>
      <c r="S11" s="89">
        <f>'Группа 2 Вопросы'!G12</f>
        <v>1</v>
      </c>
      <c r="T11" s="89">
        <f>'Группа 2 Вопросы'!H12</f>
        <v>0</v>
      </c>
      <c r="U11" s="89">
        <f>'Группа 2 Вопросы'!K12</f>
        <v>2</v>
      </c>
      <c r="V11" s="89">
        <f>'Группа 2 Вопросы'!L12</f>
        <v>4</v>
      </c>
      <c r="W11" s="90" t="str">
        <f>'Группа 2 Вопросы'!M12</f>
        <v>ВООР</v>
      </c>
    </row>
    <row r="12" spans="1:23" ht="43.95" customHeight="1" thickBot="1" x14ac:dyDescent="0.35">
      <c r="A12" s="237" t="s">
        <v>1293</v>
      </c>
      <c r="B12" s="326" t="str">
        <f>IF(AND(B10=100,B11=100),"Применимо",IF(AND(B10&gt;95,B11&gt;90),"Рекомендуются улучшения",IF(AND(B10&gt;80,B11&gt;75),"Рекомендуются краткосрочные улучшения, следует разработать или пересмотреть среднесрочный план действий",IF(AND(B10&gt;75,B11&gt;60),"Настоятельно рекомендуется краткосрочное улучшение, следует разработать или улучшить среднесрочный план действий","Несоответствующие, требуются краткосрочные действия"))))</f>
        <v>Рекомендуются краткосрочные улучшения, следует разработать или пересмотреть среднесрочный план действий</v>
      </c>
      <c r="C12" s="326"/>
      <c r="D12" s="326"/>
      <c r="E12" s="35" t="s">
        <v>486</v>
      </c>
      <c r="F12" s="36">
        <v>1</v>
      </c>
      <c r="G12" s="36">
        <v>1</v>
      </c>
      <c r="H12" s="36">
        <v>1</v>
      </c>
      <c r="I12" s="36">
        <v>2</v>
      </c>
      <c r="J12" s="36">
        <v>1</v>
      </c>
      <c r="K12" s="36">
        <v>13</v>
      </c>
      <c r="L12" s="36">
        <v>24</v>
      </c>
      <c r="M12" s="36">
        <v>6</v>
      </c>
      <c r="N12" s="82"/>
      <c r="O12" s="88">
        <f>'Группа 2 Вопросы'!B13</f>
        <v>7</v>
      </c>
      <c r="P12" s="89">
        <f>'Группа 2 Вопросы'!D13</f>
        <v>0</v>
      </c>
      <c r="Q12" s="89">
        <f>'Группа 2 Вопросы'!E13</f>
        <v>0</v>
      </c>
      <c r="R12" s="89">
        <f>'Группа 2 Вопросы'!F13</f>
        <v>0</v>
      </c>
      <c r="S12" s="89">
        <f>'Группа 2 Вопросы'!G13</f>
        <v>1</v>
      </c>
      <c r="T12" s="89">
        <f>'Группа 2 Вопросы'!H13</f>
        <v>0</v>
      </c>
      <c r="U12" s="89">
        <f>'Группа 2 Вопросы'!K13</f>
        <v>2</v>
      </c>
      <c r="V12" s="89">
        <f>'Группа 2 Вопросы'!L13</f>
        <v>4</v>
      </c>
      <c r="W12" s="90" t="str">
        <f>'Группа 2 Вопросы'!M13</f>
        <v>ВООР</v>
      </c>
    </row>
    <row r="13" spans="1:23" ht="9" customHeight="1" thickBot="1" x14ac:dyDescent="0.35">
      <c r="A13" s="82"/>
      <c r="B13" s="327"/>
      <c r="C13" s="327"/>
      <c r="D13" s="327"/>
      <c r="E13" s="35" t="s">
        <v>191</v>
      </c>
      <c r="F13" s="36">
        <v>9</v>
      </c>
      <c r="G13" s="36">
        <v>9</v>
      </c>
      <c r="H13" s="36">
        <v>0</v>
      </c>
      <c r="I13" s="36">
        <v>0</v>
      </c>
      <c r="J13" s="36">
        <v>0</v>
      </c>
      <c r="K13" s="36">
        <v>40</v>
      </c>
      <c r="L13" s="36">
        <v>40</v>
      </c>
      <c r="M13" s="36">
        <v>18</v>
      </c>
      <c r="N13" s="82"/>
      <c r="O13" s="88">
        <f>'Группа 2 Вопросы'!B14</f>
        <v>8</v>
      </c>
      <c r="P13" s="89">
        <f>'Группа 2 Вопросы'!D14</f>
        <v>0</v>
      </c>
      <c r="Q13" s="89">
        <f>'Группа 2 Вопросы'!E14</f>
        <v>1</v>
      </c>
      <c r="R13" s="89">
        <f>'Группа 2 Вопросы'!F14</f>
        <v>0</v>
      </c>
      <c r="S13" s="89">
        <f>'Группа 2 Вопросы'!G14</f>
        <v>0</v>
      </c>
      <c r="T13" s="89">
        <f>'Группа 2 Вопросы'!H14</f>
        <v>0</v>
      </c>
      <c r="U13" s="89">
        <f>'Группа 2 Вопросы'!K14</f>
        <v>8</v>
      </c>
      <c r="V13" s="89">
        <f>'Группа 2 Вопросы'!L14</f>
        <v>8</v>
      </c>
      <c r="W13" s="90" t="str">
        <f>'Группа 2 Вопросы'!M14</f>
        <v>ВООР</v>
      </c>
    </row>
    <row r="14" spans="1:23" ht="12" hidden="1" customHeight="1" thickBot="1" x14ac:dyDescent="0.35">
      <c r="A14" s="173" t="s">
        <v>483</v>
      </c>
      <c r="B14" s="327"/>
      <c r="C14" s="327"/>
      <c r="D14" s="327"/>
      <c r="E14" s="35" t="s">
        <v>472</v>
      </c>
      <c r="F14" s="36">
        <v>2</v>
      </c>
      <c r="G14" s="36">
        <v>9</v>
      </c>
      <c r="H14" s="36">
        <v>0</v>
      </c>
      <c r="I14" s="36">
        <v>1</v>
      </c>
      <c r="J14" s="36">
        <v>2</v>
      </c>
      <c r="K14" s="36">
        <v>44</v>
      </c>
      <c r="L14" s="36">
        <v>52</v>
      </c>
      <c r="M14" s="36">
        <v>14</v>
      </c>
      <c r="N14" s="82"/>
      <c r="O14" s="88">
        <f>'Группа 2 Вопросы'!B15</f>
        <v>9</v>
      </c>
      <c r="P14" s="89">
        <f>'Группа 2 Вопросы'!D15</f>
        <v>0</v>
      </c>
      <c r="Q14" s="89">
        <f>'Группа 2 Вопросы'!E15</f>
        <v>1</v>
      </c>
      <c r="R14" s="89">
        <f>'Группа 2 Вопросы'!F15</f>
        <v>0</v>
      </c>
      <c r="S14" s="89">
        <f>'Группа 2 Вопросы'!G15</f>
        <v>0</v>
      </c>
      <c r="T14" s="89">
        <f>'Группа 2 Вопросы'!H15</f>
        <v>0</v>
      </c>
      <c r="U14" s="89">
        <f>'Группа 2 Вопросы'!K15</f>
        <v>4</v>
      </c>
      <c r="V14" s="89">
        <f>'Группа 2 Вопросы'!L15</f>
        <v>4</v>
      </c>
      <c r="W14" s="90" t="str">
        <f>'Группа 2 Вопросы'!M15</f>
        <v>ВООР</v>
      </c>
    </row>
    <row r="15" spans="1:23" x14ac:dyDescent="0.3">
      <c r="A15" s="109" t="s">
        <v>511</v>
      </c>
      <c r="B15" s="110" t="s">
        <v>515</v>
      </c>
      <c r="C15" s="111" t="s">
        <v>516</v>
      </c>
      <c r="D15" s="83"/>
      <c r="E15" s="35" t="s">
        <v>474</v>
      </c>
      <c r="F15" s="36">
        <v>5</v>
      </c>
      <c r="G15" s="36">
        <v>8</v>
      </c>
      <c r="H15" s="36">
        <v>0</v>
      </c>
      <c r="I15" s="36">
        <v>0</v>
      </c>
      <c r="J15" s="36">
        <v>2</v>
      </c>
      <c r="K15" s="36">
        <v>38</v>
      </c>
      <c r="L15" s="36">
        <v>44</v>
      </c>
      <c r="M15" s="36">
        <v>15</v>
      </c>
      <c r="N15" s="82"/>
      <c r="O15" s="88">
        <f>'Группа 2 Вопросы'!B16</f>
        <v>10</v>
      </c>
      <c r="P15" s="89">
        <f>'Группа 2 Вопросы'!D16</f>
        <v>0</v>
      </c>
      <c r="Q15" s="89">
        <f>'Группа 2 Вопросы'!E16</f>
        <v>0</v>
      </c>
      <c r="R15" s="89">
        <f>'Группа 2 Вопросы'!F16</f>
        <v>0</v>
      </c>
      <c r="S15" s="89">
        <f>'Группа 2 Вопросы'!G16</f>
        <v>1</v>
      </c>
      <c r="T15" s="89">
        <f>'Группа 2 Вопросы'!H16</f>
        <v>0</v>
      </c>
      <c r="U15" s="89">
        <f>'Группа 2 Вопросы'!K16</f>
        <v>2</v>
      </c>
      <c r="V15" s="89">
        <f>'Группа 2 Вопросы'!L16</f>
        <v>4</v>
      </c>
      <c r="W15" s="90" t="str">
        <f>'Группа 2 Вопросы'!M16</f>
        <v>ВООР</v>
      </c>
    </row>
    <row r="16" spans="1:23" x14ac:dyDescent="0.3">
      <c r="A16" s="72" t="s">
        <v>512</v>
      </c>
      <c r="B16" s="112" t="s">
        <v>517</v>
      </c>
      <c r="C16" s="102">
        <f>K5/L5*100</f>
        <v>83.620689655172413</v>
      </c>
      <c r="D16" s="83"/>
      <c r="E16" s="35" t="s">
        <v>520</v>
      </c>
      <c r="F16" s="36">
        <v>3</v>
      </c>
      <c r="G16" s="36">
        <v>9</v>
      </c>
      <c r="H16" s="36">
        <v>0</v>
      </c>
      <c r="I16" s="36">
        <v>0</v>
      </c>
      <c r="J16" s="36">
        <v>0</v>
      </c>
      <c r="K16" s="36">
        <v>36</v>
      </c>
      <c r="L16" s="36">
        <v>36</v>
      </c>
      <c r="M16" s="36">
        <v>12</v>
      </c>
      <c r="N16" s="82"/>
      <c r="O16" s="88">
        <f>'Группа 2 Вопросы'!B17</f>
        <v>11</v>
      </c>
      <c r="P16" s="89">
        <f>'Группа 2 Вопросы'!D17</f>
        <v>0</v>
      </c>
      <c r="Q16" s="89">
        <f>'Группа 2 Вопросы'!E17</f>
        <v>1</v>
      </c>
      <c r="R16" s="89">
        <f>'Группа 2 Вопросы'!F17</f>
        <v>0</v>
      </c>
      <c r="S16" s="89">
        <f>'Группа 2 Вопросы'!G17</f>
        <v>0</v>
      </c>
      <c r="T16" s="89">
        <f>'Группа 2 Вопросы'!H17</f>
        <v>0</v>
      </c>
      <c r="U16" s="89">
        <f>'Группа 2 Вопросы'!K17</f>
        <v>4</v>
      </c>
      <c r="V16" s="89">
        <f>'Группа 2 Вопросы'!L17</f>
        <v>4</v>
      </c>
      <c r="W16" s="90" t="str">
        <f>'Группа 2 Вопросы'!M17</f>
        <v>ВООР</v>
      </c>
    </row>
    <row r="17" spans="1:23" x14ac:dyDescent="0.3">
      <c r="A17" s="73" t="s">
        <v>513</v>
      </c>
      <c r="B17" s="113" t="s">
        <v>462</v>
      </c>
      <c r="C17" s="102">
        <f>K6/L6*100</f>
        <v>78</v>
      </c>
      <c r="D17" s="83"/>
      <c r="E17" s="35" t="s">
        <v>522</v>
      </c>
      <c r="F17" s="36">
        <v>35</v>
      </c>
      <c r="G17" s="36">
        <v>128</v>
      </c>
      <c r="H17" s="36">
        <v>22</v>
      </c>
      <c r="I17" s="36">
        <v>18</v>
      </c>
      <c r="J17" s="36">
        <v>20</v>
      </c>
      <c r="K17" s="36">
        <v>717</v>
      </c>
      <c r="L17" s="36">
        <v>856</v>
      </c>
      <c r="M17" s="36">
        <v>223</v>
      </c>
      <c r="N17" s="82"/>
      <c r="O17" s="88">
        <f>'Группа 2 Вопросы'!B18</f>
        <v>12</v>
      </c>
      <c r="P17" s="89">
        <f>'Группа 2 Вопросы'!D18</f>
        <v>0</v>
      </c>
      <c r="Q17" s="89">
        <f>'Группа 2 Вопросы'!E18</f>
        <v>1</v>
      </c>
      <c r="R17" s="89">
        <f>'Группа 2 Вопросы'!F18</f>
        <v>0</v>
      </c>
      <c r="S17" s="89">
        <f>'Группа 2 Вопросы'!G18</f>
        <v>0</v>
      </c>
      <c r="T17" s="89">
        <f>'Группа 2 Вопросы'!H18</f>
        <v>0</v>
      </c>
      <c r="U17" s="89">
        <f>'Группа 2 Вопросы'!K18</f>
        <v>8</v>
      </c>
      <c r="V17" s="89">
        <f>'Группа 2 Вопросы'!L18</f>
        <v>8</v>
      </c>
      <c r="W17" s="90" t="str">
        <f>'Группа 2 Вопросы'!M18</f>
        <v>ВООР</v>
      </c>
    </row>
    <row r="18" spans="1:23" x14ac:dyDescent="0.3">
      <c r="A18" s="73" t="s">
        <v>394</v>
      </c>
      <c r="B18" s="113" t="s">
        <v>458</v>
      </c>
      <c r="C18" s="102">
        <f t="shared" ref="C18:C23" si="0">K7/L7*100</f>
        <v>97.65625</v>
      </c>
      <c r="D18" s="83"/>
      <c r="E18" s="299" t="s">
        <v>487</v>
      </c>
      <c r="F18" s="299"/>
      <c r="G18" s="299"/>
      <c r="H18" s="299"/>
      <c r="I18" s="299"/>
      <c r="J18" s="299"/>
      <c r="K18" s="299"/>
      <c r="L18" s="299"/>
      <c r="M18" s="299"/>
      <c r="N18" s="82"/>
      <c r="O18" s="88">
        <f>'Группа 2 Вопросы'!B19</f>
        <v>13</v>
      </c>
      <c r="P18" s="89">
        <f>'Группа 2 Вопросы'!D19</f>
        <v>0</v>
      </c>
      <c r="Q18" s="89">
        <f>'Группа 2 Вопросы'!E19</f>
        <v>1</v>
      </c>
      <c r="R18" s="89">
        <f>'Группа 2 Вопросы'!F19</f>
        <v>0</v>
      </c>
      <c r="S18" s="89">
        <f>'Группа 2 Вопросы'!G19</f>
        <v>0</v>
      </c>
      <c r="T18" s="89">
        <f>'Группа 2 Вопросы'!H19</f>
        <v>0</v>
      </c>
      <c r="U18" s="89">
        <f>'Группа 2 Вопросы'!K19</f>
        <v>4</v>
      </c>
      <c r="V18" s="89">
        <f>'Группа 2 Вопросы'!L19</f>
        <v>4</v>
      </c>
      <c r="W18" s="90" t="str">
        <f>'Группа 2 Вопросы'!M19</f>
        <v>ВООР</v>
      </c>
    </row>
    <row r="19" spans="1:23" x14ac:dyDescent="0.3">
      <c r="A19" s="73" t="s">
        <v>401</v>
      </c>
      <c r="B19" s="113" t="s">
        <v>465</v>
      </c>
      <c r="C19" s="102">
        <f t="shared" si="0"/>
        <v>72.794117647058826</v>
      </c>
      <c r="D19" s="83"/>
      <c r="E19" s="82"/>
      <c r="F19" s="82"/>
      <c r="G19" s="82"/>
      <c r="H19" s="82"/>
      <c r="I19" s="82"/>
      <c r="J19" s="82"/>
      <c r="K19" s="82"/>
      <c r="L19" s="82"/>
      <c r="M19" s="82"/>
      <c r="N19" s="82"/>
      <c r="O19" s="88">
        <f>'Группа 2 Вопросы'!B20</f>
        <v>14</v>
      </c>
      <c r="P19" s="89">
        <f>'Группа 2 Вопросы'!D20</f>
        <v>0</v>
      </c>
      <c r="Q19" s="89">
        <f>'Группа 2 Вопросы'!E20</f>
        <v>0</v>
      </c>
      <c r="R19" s="89">
        <f>'Группа 2 Вопросы'!F20</f>
        <v>1</v>
      </c>
      <c r="S19" s="89">
        <f>'Группа 2 Вопросы'!G20</f>
        <v>0</v>
      </c>
      <c r="T19" s="89">
        <f>'Группа 2 Вопросы'!H20</f>
        <v>0</v>
      </c>
      <c r="U19" s="89">
        <f>'Группа 2 Вопросы'!K20</f>
        <v>3</v>
      </c>
      <c r="V19" s="89">
        <f>'Группа 2 Вопросы'!L20</f>
        <v>4</v>
      </c>
      <c r="W19" s="90" t="str">
        <f>'Группа 2 Вопросы'!M20</f>
        <v>ВООР</v>
      </c>
    </row>
    <row r="20" spans="1:23" x14ac:dyDescent="0.3">
      <c r="A20" s="73" t="s">
        <v>505</v>
      </c>
      <c r="B20" s="113" t="s">
        <v>518</v>
      </c>
      <c r="C20" s="102">
        <f t="shared" si="0"/>
        <v>82.5</v>
      </c>
      <c r="D20" s="82"/>
      <c r="E20" s="84"/>
      <c r="F20" s="82"/>
      <c r="G20" s="82"/>
      <c r="H20" s="82"/>
      <c r="I20" s="82"/>
      <c r="J20" s="82"/>
      <c r="K20" s="82"/>
      <c r="L20" s="82"/>
      <c r="M20" s="82"/>
      <c r="N20" s="82"/>
      <c r="O20" s="88">
        <f>'Группа 2 Вопросы'!B21</f>
        <v>15</v>
      </c>
      <c r="P20" s="89">
        <f>'Группа 2 Вопросы'!D21</f>
        <v>0</v>
      </c>
      <c r="Q20" s="89">
        <f>'Группа 2 Вопросы'!E21</f>
        <v>1</v>
      </c>
      <c r="R20" s="89">
        <f>'Группа 2 Вопросы'!F21</f>
        <v>0</v>
      </c>
      <c r="S20" s="89">
        <f>'Группа 2 Вопросы'!G21</f>
        <v>0</v>
      </c>
      <c r="T20" s="89">
        <f>'Группа 2 Вопросы'!H21</f>
        <v>0</v>
      </c>
      <c r="U20" s="89">
        <f>'Группа 2 Вопросы'!K21</f>
        <v>4</v>
      </c>
      <c r="V20" s="89">
        <f>'Группа 2 Вопросы'!L21</f>
        <v>4</v>
      </c>
      <c r="W20" s="90" t="str">
        <f>'Группа 2 Вопросы'!M21</f>
        <v>ВООР</v>
      </c>
    </row>
    <row r="21" spans="1:23" x14ac:dyDescent="0.3">
      <c r="A21" s="73" t="s">
        <v>397</v>
      </c>
      <c r="B21" s="113" t="s">
        <v>466</v>
      </c>
      <c r="C21" s="102">
        <f t="shared" si="0"/>
        <v>65</v>
      </c>
      <c r="D21" s="82"/>
      <c r="E21" s="85"/>
      <c r="F21" s="82"/>
      <c r="G21" s="82"/>
      <c r="H21" s="82"/>
      <c r="I21" s="82"/>
      <c r="J21" s="82"/>
      <c r="K21" s="82"/>
      <c r="L21" s="82"/>
      <c r="M21" s="82"/>
      <c r="N21" s="82"/>
      <c r="O21" s="88">
        <f>'Группа 2 Вопросы'!B22</f>
        <v>16</v>
      </c>
      <c r="P21" s="89">
        <f>'Группа 2 Вопросы'!D22</f>
        <v>0</v>
      </c>
      <c r="Q21" s="89">
        <f>'Группа 2 Вопросы'!E22</f>
        <v>0</v>
      </c>
      <c r="R21" s="89">
        <f>'Группа 2 Вопросы'!F22</f>
        <v>1</v>
      </c>
      <c r="S21" s="89">
        <f>'Группа 2 Вопросы'!G22</f>
        <v>0</v>
      </c>
      <c r="T21" s="89">
        <f>'Группа 2 Вопросы'!H22</f>
        <v>0</v>
      </c>
      <c r="U21" s="89">
        <f>'Группа 2 Вопросы'!K22</f>
        <v>3</v>
      </c>
      <c r="V21" s="89">
        <f>'Группа 2 Вопросы'!L22</f>
        <v>4</v>
      </c>
      <c r="W21" s="90" t="str">
        <f>'Группа 2 Вопросы'!M22</f>
        <v>ВООР</v>
      </c>
    </row>
    <row r="22" spans="1:23" x14ac:dyDescent="0.3">
      <c r="A22" s="73" t="s">
        <v>399</v>
      </c>
      <c r="B22" s="113" t="s">
        <v>468</v>
      </c>
      <c r="C22" s="102">
        <f t="shared" si="0"/>
        <v>87.5</v>
      </c>
      <c r="D22" s="82"/>
      <c r="E22" s="82"/>
      <c r="F22" s="82"/>
      <c r="G22" s="82"/>
      <c r="H22" s="82"/>
      <c r="I22" s="82"/>
      <c r="J22" s="82"/>
      <c r="K22" s="82"/>
      <c r="L22" s="82"/>
      <c r="M22" s="82"/>
      <c r="N22" s="82"/>
      <c r="O22" s="88">
        <f>'Группа 2 Вопросы'!B23</f>
        <v>17</v>
      </c>
      <c r="P22" s="89">
        <f>'Группа 2 Вопросы'!D23</f>
        <v>0</v>
      </c>
      <c r="Q22" s="89">
        <f>'Группа 2 Вопросы'!E23</f>
        <v>1</v>
      </c>
      <c r="R22" s="89">
        <f>'Группа 2 Вопросы'!F23</f>
        <v>0</v>
      </c>
      <c r="S22" s="89">
        <f>'Группа 2 Вопросы'!G23</f>
        <v>0</v>
      </c>
      <c r="T22" s="89">
        <f>'Группа 2 Вопросы'!H23</f>
        <v>0</v>
      </c>
      <c r="U22" s="89">
        <f>'Группа 2 Вопросы'!K23</f>
        <v>4</v>
      </c>
      <c r="V22" s="89">
        <f>'Группа 2 Вопросы'!L23</f>
        <v>4</v>
      </c>
      <c r="W22" s="90" t="str">
        <f>'Группа 2 Вопросы'!M23</f>
        <v>ВООР</v>
      </c>
    </row>
    <row r="23" spans="1:23" x14ac:dyDescent="0.3">
      <c r="A23" s="73" t="s">
        <v>400</v>
      </c>
      <c r="B23" s="113" t="s">
        <v>486</v>
      </c>
      <c r="C23" s="102">
        <f t="shared" si="0"/>
        <v>54.166666666666664</v>
      </c>
      <c r="D23" s="82"/>
      <c r="E23" s="82"/>
      <c r="F23" s="82"/>
      <c r="G23" s="82"/>
      <c r="H23" s="82"/>
      <c r="I23" s="82"/>
      <c r="J23" s="82"/>
      <c r="K23" s="82"/>
      <c r="L23" s="82"/>
      <c r="M23" s="82"/>
      <c r="N23" s="82"/>
      <c r="O23" s="88">
        <f>'Группа 2 Вопросы'!B24</f>
        <v>18</v>
      </c>
      <c r="P23" s="89">
        <f>'Группа 2 Вопросы'!D24</f>
        <v>0</v>
      </c>
      <c r="Q23" s="89">
        <f>'Группа 2 Вопросы'!E24</f>
        <v>0</v>
      </c>
      <c r="R23" s="89">
        <f>'Группа 2 Вопросы'!F24</f>
        <v>0</v>
      </c>
      <c r="S23" s="89">
        <f>'Группа 2 Вопросы'!G24</f>
        <v>1</v>
      </c>
      <c r="T23" s="89">
        <f>'Группа 2 Вопросы'!H24</f>
        <v>0</v>
      </c>
      <c r="U23" s="89">
        <f>'Группа 2 Вопросы'!K24</f>
        <v>2</v>
      </c>
      <c r="V23" s="89">
        <f>'Группа 2 Вопросы'!L24</f>
        <v>4</v>
      </c>
      <c r="W23" s="90" t="str">
        <f>'Группа 2 Вопросы'!M24</f>
        <v>ВООР</v>
      </c>
    </row>
    <row r="24" spans="1:23" x14ac:dyDescent="0.3">
      <c r="A24" s="73" t="s">
        <v>507</v>
      </c>
      <c r="B24" s="113" t="s">
        <v>519</v>
      </c>
      <c r="C24" s="219">
        <f>K13/L13*100</f>
        <v>100</v>
      </c>
      <c r="D24" s="82"/>
      <c r="E24" s="82"/>
      <c r="F24" s="82"/>
      <c r="G24" s="82"/>
      <c r="H24" s="82"/>
      <c r="I24" s="82"/>
      <c r="J24" s="82"/>
      <c r="K24" s="82"/>
      <c r="L24" s="82"/>
      <c r="M24" s="82"/>
      <c r="N24" s="82"/>
      <c r="O24" s="88">
        <f>'Группа 2 Вопросы'!B25</f>
        <v>19</v>
      </c>
      <c r="P24" s="89">
        <f>'Группа 2 Вопросы'!D25</f>
        <v>0</v>
      </c>
      <c r="Q24" s="89">
        <f>'Группа 2 Вопросы'!E25</f>
        <v>1</v>
      </c>
      <c r="R24" s="89">
        <f>'Группа 2 Вопросы'!F25</f>
        <v>0</v>
      </c>
      <c r="S24" s="89">
        <f>'Группа 2 Вопросы'!G25</f>
        <v>0</v>
      </c>
      <c r="T24" s="89">
        <f>'Группа 2 Вопросы'!H25</f>
        <v>0</v>
      </c>
      <c r="U24" s="89">
        <f>'Группа 2 Вопросы'!K25</f>
        <v>4</v>
      </c>
      <c r="V24" s="89">
        <f>'Группа 2 Вопросы'!L25</f>
        <v>4</v>
      </c>
      <c r="W24" s="90" t="str">
        <f>'Группа 2 Вопросы'!M25</f>
        <v>ВООР</v>
      </c>
    </row>
    <row r="25" spans="1:23" x14ac:dyDescent="0.3">
      <c r="A25" s="73" t="s">
        <v>396</v>
      </c>
      <c r="B25" s="113" t="s">
        <v>472</v>
      </c>
      <c r="C25" s="219">
        <f>K14/L14*100</f>
        <v>84.615384615384613</v>
      </c>
      <c r="D25" s="82"/>
      <c r="E25" s="82"/>
      <c r="F25" s="82"/>
      <c r="G25" s="82"/>
      <c r="H25" s="82"/>
      <c r="I25" s="82"/>
      <c r="J25" s="82"/>
      <c r="K25" s="82"/>
      <c r="L25" s="82"/>
      <c r="M25" s="82"/>
      <c r="N25" s="82"/>
      <c r="O25" s="88">
        <f>'Группа 2 Вопросы'!B26</f>
        <v>20</v>
      </c>
      <c r="P25" s="89">
        <f>'Группа 2 Вопросы'!D26</f>
        <v>0</v>
      </c>
      <c r="Q25" s="89">
        <f>'Группа 2 Вопросы'!E26</f>
        <v>1</v>
      </c>
      <c r="R25" s="89">
        <f>'Группа 2 Вопросы'!F26</f>
        <v>0</v>
      </c>
      <c r="S25" s="89">
        <f>'Группа 2 Вопросы'!G26</f>
        <v>0</v>
      </c>
      <c r="T25" s="89">
        <f>'Группа 2 Вопросы'!H26</f>
        <v>0</v>
      </c>
      <c r="U25" s="89">
        <f>'Группа 2 Вопросы'!K26</f>
        <v>4</v>
      </c>
      <c r="V25" s="89">
        <f>'Группа 2 Вопросы'!L26</f>
        <v>4</v>
      </c>
      <c r="W25" s="90" t="str">
        <f>'Группа 2 Вопросы'!M26</f>
        <v>ВООР</v>
      </c>
    </row>
    <row r="26" spans="1:23" x14ac:dyDescent="0.3">
      <c r="A26" s="73" t="s">
        <v>473</v>
      </c>
      <c r="B26" s="113" t="s">
        <v>474</v>
      </c>
      <c r="C26" s="219">
        <f>K15/L15*100</f>
        <v>86.36363636363636</v>
      </c>
      <c r="D26" s="82"/>
      <c r="E26" s="82"/>
      <c r="F26" s="82"/>
      <c r="G26" s="82"/>
      <c r="H26" s="82"/>
      <c r="I26" s="82"/>
      <c r="J26" s="82"/>
      <c r="K26" s="82"/>
      <c r="L26" s="82"/>
      <c r="M26" s="82"/>
      <c r="N26" s="82"/>
      <c r="O26" s="88">
        <f>'Группа 2 Вопросы'!B27</f>
        <v>21</v>
      </c>
      <c r="P26" s="89">
        <f>'Группа 2 Вопросы'!D27</f>
        <v>0</v>
      </c>
      <c r="Q26" s="89">
        <f>'Группа 2 Вопросы'!E27</f>
        <v>0</v>
      </c>
      <c r="R26" s="89">
        <f>'Группа 2 Вопросы'!F27</f>
        <v>1</v>
      </c>
      <c r="S26" s="89">
        <f>'Группа 2 Вопросы'!G27</f>
        <v>0</v>
      </c>
      <c r="T26" s="89">
        <f>'Группа 2 Вопросы'!H27</f>
        <v>0</v>
      </c>
      <c r="U26" s="89">
        <f>'Группа 2 Вопросы'!K27</f>
        <v>3</v>
      </c>
      <c r="V26" s="89">
        <f>'Группа 2 Вопросы'!L27</f>
        <v>4</v>
      </c>
      <c r="W26" s="90" t="str">
        <f>'Группа 2 Вопросы'!M27</f>
        <v>ВООР</v>
      </c>
    </row>
    <row r="27" spans="1:23" ht="15" thickBot="1" x14ac:dyDescent="0.35">
      <c r="A27" s="74" t="s">
        <v>524</v>
      </c>
      <c r="B27" s="114" t="s">
        <v>520</v>
      </c>
      <c r="C27" s="103">
        <f>K16/L16*100</f>
        <v>100</v>
      </c>
      <c r="D27" s="82"/>
      <c r="E27" s="82"/>
      <c r="F27" s="82"/>
      <c r="G27" s="82"/>
      <c r="H27" s="82"/>
      <c r="I27" s="82"/>
      <c r="J27" s="82"/>
      <c r="K27" s="82"/>
      <c r="L27" s="82"/>
      <c r="M27" s="82"/>
      <c r="N27" s="82"/>
      <c r="O27" s="88">
        <f>'Группа 2 Вопросы'!B28</f>
        <v>22</v>
      </c>
      <c r="P27" s="89">
        <f>'Группа 2 Вопросы'!D28</f>
        <v>0</v>
      </c>
      <c r="Q27" s="89">
        <f>'Группа 2 Вопросы'!E28</f>
        <v>1</v>
      </c>
      <c r="R27" s="89">
        <f>'Группа 2 Вопросы'!F28</f>
        <v>0</v>
      </c>
      <c r="S27" s="89">
        <f>'Группа 2 Вопросы'!G28</f>
        <v>0</v>
      </c>
      <c r="T27" s="89">
        <f>'Группа 2 Вопросы'!H28</f>
        <v>0</v>
      </c>
      <c r="U27" s="89">
        <f>'Группа 2 Вопросы'!K28</f>
        <v>4</v>
      </c>
      <c r="V27" s="89">
        <f>'Группа 2 Вопросы'!L28</f>
        <v>4</v>
      </c>
      <c r="W27" s="90" t="str">
        <f>'Группа 2 Вопросы'!M28</f>
        <v>ВООР</v>
      </c>
    </row>
    <row r="28" spans="1:23" x14ac:dyDescent="0.3">
      <c r="A28" s="82"/>
      <c r="B28" s="82"/>
      <c r="C28" s="82"/>
      <c r="D28" s="82"/>
      <c r="E28" s="82"/>
      <c r="F28" s="82"/>
      <c r="G28" s="82"/>
      <c r="H28" s="82"/>
      <c r="I28" s="82"/>
      <c r="J28" s="82"/>
      <c r="K28" s="82"/>
      <c r="L28" s="82"/>
      <c r="M28" s="82"/>
      <c r="N28" s="82"/>
      <c r="O28" s="88">
        <f>'Группа 2 Вопросы'!B29</f>
        <v>23</v>
      </c>
      <c r="P28" s="89">
        <f>'Группа 2 Вопросы'!D29</f>
        <v>0</v>
      </c>
      <c r="Q28" s="89">
        <f>'Группа 2 Вопросы'!E29</f>
        <v>1</v>
      </c>
      <c r="R28" s="89">
        <f>'Группа 2 Вопросы'!F29</f>
        <v>0</v>
      </c>
      <c r="S28" s="89">
        <f>'Группа 2 Вопросы'!G29</f>
        <v>0</v>
      </c>
      <c r="T28" s="89">
        <f>'Группа 2 Вопросы'!H29</f>
        <v>0</v>
      </c>
      <c r="U28" s="89">
        <f>'Группа 2 Вопросы'!K29</f>
        <v>8</v>
      </c>
      <c r="V28" s="89">
        <f>'Группа 2 Вопросы'!L29</f>
        <v>8</v>
      </c>
      <c r="W28" s="90" t="str">
        <f>'Группа 2 Вопросы'!M29</f>
        <v>ВООР</v>
      </c>
    </row>
    <row r="29" spans="1:23" x14ac:dyDescent="0.3">
      <c r="A29" s="82"/>
      <c r="B29" s="82"/>
      <c r="C29" s="82"/>
      <c r="D29" s="82"/>
      <c r="E29" s="82"/>
      <c r="F29" s="82"/>
      <c r="G29" s="82"/>
      <c r="H29" s="82"/>
      <c r="I29" s="82"/>
      <c r="J29" s="82"/>
      <c r="K29" s="82"/>
      <c r="L29" s="82"/>
      <c r="M29" s="82"/>
      <c r="N29" s="82"/>
      <c r="O29" s="88">
        <f>'Группа 2 Вопросы'!B30</f>
        <v>24</v>
      </c>
      <c r="P29" s="89">
        <f>'Группа 2 Вопросы'!D30</f>
        <v>0</v>
      </c>
      <c r="Q29" s="89">
        <f>'Группа 2 Вопросы'!E30</f>
        <v>1</v>
      </c>
      <c r="R29" s="89">
        <f>'Группа 2 Вопросы'!F30</f>
        <v>0</v>
      </c>
      <c r="S29" s="89">
        <f>'Группа 2 Вопросы'!G30</f>
        <v>0</v>
      </c>
      <c r="T29" s="89">
        <f>'Группа 2 Вопросы'!H30</f>
        <v>0</v>
      </c>
      <c r="U29" s="89">
        <f>'Группа 2 Вопросы'!K30</f>
        <v>4</v>
      </c>
      <c r="V29" s="89">
        <f>'Группа 2 Вопросы'!L30</f>
        <v>4</v>
      </c>
      <c r="W29" s="90" t="str">
        <f>'Группа 2 Вопросы'!M30</f>
        <v>ВООР</v>
      </c>
    </row>
    <row r="30" spans="1:23" x14ac:dyDescent="0.3">
      <c r="A30" s="82"/>
      <c r="B30" s="82"/>
      <c r="C30" s="82"/>
      <c r="D30" s="82"/>
      <c r="E30" s="82"/>
      <c r="F30" s="82"/>
      <c r="G30" s="82"/>
      <c r="H30" s="82"/>
      <c r="I30" s="82"/>
      <c r="J30" s="82"/>
      <c r="K30" s="82"/>
      <c r="L30" s="82"/>
      <c r="M30" s="82"/>
      <c r="N30" s="82"/>
      <c r="O30" s="88">
        <f>'Группа 2 Вопросы'!B31</f>
        <v>25</v>
      </c>
      <c r="P30" s="89">
        <f>'Группа 2 Вопросы'!D31</f>
        <v>0</v>
      </c>
      <c r="Q30" s="89">
        <f>'Группа 2 Вопросы'!E31</f>
        <v>1</v>
      </c>
      <c r="R30" s="89">
        <f>'Группа 2 Вопросы'!F31</f>
        <v>0</v>
      </c>
      <c r="S30" s="89">
        <f>'Группа 2 Вопросы'!G31</f>
        <v>0</v>
      </c>
      <c r="T30" s="89">
        <f>'Группа 2 Вопросы'!H31</f>
        <v>0</v>
      </c>
      <c r="U30" s="89">
        <f>'Группа 2 Вопросы'!K31</f>
        <v>4</v>
      </c>
      <c r="V30" s="89">
        <f>'Группа 2 Вопросы'!L31</f>
        <v>4</v>
      </c>
      <c r="W30" s="90" t="str">
        <f>'Группа 2 Вопросы'!M31</f>
        <v>ВООР</v>
      </c>
    </row>
    <row r="31" spans="1:23" x14ac:dyDescent="0.3">
      <c r="A31" s="82"/>
      <c r="B31" s="82"/>
      <c r="C31" s="82"/>
      <c r="D31" s="82"/>
      <c r="E31" s="82"/>
      <c r="F31" s="82"/>
      <c r="G31" s="82"/>
      <c r="H31" s="82"/>
      <c r="I31" s="82"/>
      <c r="J31" s="82"/>
      <c r="K31" s="82"/>
      <c r="L31" s="82"/>
      <c r="M31" s="82"/>
      <c r="N31" s="82"/>
      <c r="O31" s="88">
        <f>'Группа 2 Вопросы'!B32</f>
        <v>26</v>
      </c>
      <c r="P31" s="89">
        <f>'Группа 2 Вопросы'!D32</f>
        <v>0</v>
      </c>
      <c r="Q31" s="89">
        <f>'Группа 2 Вопросы'!E32</f>
        <v>0</v>
      </c>
      <c r="R31" s="89">
        <f>'Группа 2 Вопросы'!F32</f>
        <v>0</v>
      </c>
      <c r="S31" s="89">
        <f>'Группа 2 Вопросы'!G32</f>
        <v>1</v>
      </c>
      <c r="T31" s="89">
        <f>'Группа 2 Вопросы'!H32</f>
        <v>0</v>
      </c>
      <c r="U31" s="89">
        <f>'Группа 2 Вопросы'!K32</f>
        <v>2</v>
      </c>
      <c r="V31" s="89">
        <f>'Группа 2 Вопросы'!L32</f>
        <v>4</v>
      </c>
      <c r="W31" s="90" t="str">
        <f>'Группа 2 Вопросы'!M32</f>
        <v>ВООР</v>
      </c>
    </row>
    <row r="32" spans="1:23" x14ac:dyDescent="0.3">
      <c r="A32" s="82"/>
      <c r="B32" s="82"/>
      <c r="C32" s="82"/>
      <c r="D32" s="82"/>
      <c r="E32" s="82"/>
      <c r="F32" s="82"/>
      <c r="G32" s="82"/>
      <c r="H32" s="82"/>
      <c r="I32" s="82"/>
      <c r="J32" s="82"/>
      <c r="K32" s="82"/>
      <c r="L32" s="82"/>
      <c r="M32" s="82"/>
      <c r="N32" s="82"/>
      <c r="O32" s="88">
        <f>'Группа 2 Вопросы'!B34</f>
        <v>27</v>
      </c>
      <c r="P32" s="89">
        <f>'Группа 2 Вопросы'!D34</f>
        <v>0</v>
      </c>
      <c r="Q32" s="89">
        <f>'Группа 2 Вопросы'!E34</f>
        <v>1</v>
      </c>
      <c r="R32" s="89">
        <f>'Группа 2 Вопросы'!F34</f>
        <v>0</v>
      </c>
      <c r="S32" s="89">
        <f>'Группа 2 Вопросы'!G34</f>
        <v>0</v>
      </c>
      <c r="T32" s="89">
        <f>'Группа 2 Вопросы'!H34</f>
        <v>0</v>
      </c>
      <c r="U32" s="89">
        <f>'Группа 2 Вопросы'!K34</f>
        <v>4</v>
      </c>
      <c r="V32" s="89">
        <f>'Группа 2 Вопросы'!L34</f>
        <v>4</v>
      </c>
      <c r="W32" s="90" t="str">
        <f>'Группа 2 Вопросы'!M34</f>
        <v>ОВОС-ЗП</v>
      </c>
    </row>
    <row r="33" spans="1:23" x14ac:dyDescent="0.3">
      <c r="A33" s="82"/>
      <c r="B33" s="82"/>
      <c r="C33" s="82"/>
      <c r="D33" s="82"/>
      <c r="E33" s="82"/>
      <c r="F33" s="82"/>
      <c r="G33" s="82"/>
      <c r="H33" s="82"/>
      <c r="I33" s="82"/>
      <c r="J33" s="82"/>
      <c r="K33" s="82"/>
      <c r="L33" s="82"/>
      <c r="M33" s="82"/>
      <c r="N33" s="82"/>
      <c r="O33" s="88">
        <f>'Группа 2 Вопросы'!B35</f>
        <v>28</v>
      </c>
      <c r="P33" s="89">
        <f>'Группа 2 Вопросы'!D35</f>
        <v>0</v>
      </c>
      <c r="Q33" s="89">
        <f>'Группа 2 Вопросы'!E35</f>
        <v>0</v>
      </c>
      <c r="R33" s="89">
        <f>'Группа 2 Вопросы'!F35</f>
        <v>0</v>
      </c>
      <c r="S33" s="89">
        <f>'Группа 2 Вопросы'!G35</f>
        <v>0</v>
      </c>
      <c r="T33" s="89">
        <f>'Группа 2 Вопросы'!H35</f>
        <v>1</v>
      </c>
      <c r="U33" s="89">
        <f>'Группа 2 Вопросы'!K35</f>
        <v>2</v>
      </c>
      <c r="V33" s="89">
        <f>'Группа 2 Вопросы'!L35</f>
        <v>8</v>
      </c>
      <c r="W33" s="90" t="str">
        <f>'Группа 2 Вопросы'!M35</f>
        <v>ОВОС-ЗП</v>
      </c>
    </row>
    <row r="34" spans="1:23" x14ac:dyDescent="0.3">
      <c r="A34" s="82"/>
      <c r="B34" s="82"/>
      <c r="C34" s="82"/>
      <c r="D34" s="82"/>
      <c r="E34" s="82"/>
      <c r="F34" s="82"/>
      <c r="G34" s="82"/>
      <c r="H34" s="82"/>
      <c r="I34" s="82"/>
      <c r="J34" s="82"/>
      <c r="K34" s="82"/>
      <c r="L34" s="82"/>
      <c r="M34" s="82"/>
      <c r="N34" s="82"/>
      <c r="O34" s="88">
        <f>'Группа 2 Вопросы'!B36</f>
        <v>29</v>
      </c>
      <c r="P34" s="89">
        <f>'Группа 2 Вопросы'!D36</f>
        <v>0</v>
      </c>
      <c r="Q34" s="89">
        <f>'Группа 2 Вопросы'!E36</f>
        <v>1</v>
      </c>
      <c r="R34" s="89">
        <f>'Группа 2 Вопросы'!F36</f>
        <v>0</v>
      </c>
      <c r="S34" s="89">
        <f>'Группа 2 Вопросы'!G36</f>
        <v>0</v>
      </c>
      <c r="T34" s="89">
        <f>'Группа 2 Вопросы'!H36</f>
        <v>0</v>
      </c>
      <c r="U34" s="89">
        <f>'Группа 2 Вопросы'!K36</f>
        <v>8</v>
      </c>
      <c r="V34" s="89">
        <f>'Группа 2 Вопросы'!L36</f>
        <v>8</v>
      </c>
      <c r="W34" s="90" t="str">
        <f>'Группа 2 Вопросы'!M36</f>
        <v>ОВОС-ЗП</v>
      </c>
    </row>
    <row r="35" spans="1:23" x14ac:dyDescent="0.3">
      <c r="A35" s="82"/>
      <c r="B35" s="82"/>
      <c r="C35" s="82"/>
      <c r="D35" s="82"/>
      <c r="E35" s="82"/>
      <c r="F35" s="82"/>
      <c r="G35" s="82"/>
      <c r="H35" s="82"/>
      <c r="I35" s="82"/>
      <c r="J35" s="82"/>
      <c r="K35" s="82"/>
      <c r="L35" s="82"/>
      <c r="M35" s="82"/>
      <c r="N35" s="82"/>
      <c r="O35" s="88">
        <f>'Группа 2 Вопросы'!B37</f>
        <v>30</v>
      </c>
      <c r="P35" s="89">
        <f>'Группа 2 Вопросы'!D37</f>
        <v>0</v>
      </c>
      <c r="Q35" s="89">
        <f>'Группа 2 Вопросы'!E37</f>
        <v>0</v>
      </c>
      <c r="R35" s="89">
        <f>'Группа 2 Вопросы'!F37</f>
        <v>0</v>
      </c>
      <c r="S35" s="89">
        <f>'Группа 2 Вопросы'!G37</f>
        <v>0</v>
      </c>
      <c r="T35" s="89">
        <f>'Группа 2 Вопросы'!H37</f>
        <v>1</v>
      </c>
      <c r="U35" s="89">
        <f>'Группа 2 Вопросы'!K37</f>
        <v>1</v>
      </c>
      <c r="V35" s="89">
        <f>'Группа 2 Вопросы'!L37</f>
        <v>4</v>
      </c>
      <c r="W35" s="90" t="str">
        <f>'Группа 2 Вопросы'!M37</f>
        <v>ОВОС-ЗП</v>
      </c>
    </row>
    <row r="36" spans="1:23" x14ac:dyDescent="0.3">
      <c r="A36" s="82"/>
      <c r="B36" s="82"/>
      <c r="C36" s="82"/>
      <c r="D36" s="82"/>
      <c r="E36" s="82"/>
      <c r="F36" s="82"/>
      <c r="G36" s="82"/>
      <c r="H36" s="82"/>
      <c r="I36" s="82"/>
      <c r="J36" s="82"/>
      <c r="K36" s="82"/>
      <c r="L36" s="82"/>
      <c r="M36" s="82"/>
      <c r="N36" s="82"/>
      <c r="O36" s="88">
        <f>'Группа 2 Вопросы'!B38</f>
        <v>31</v>
      </c>
      <c r="P36" s="89">
        <f>'Группа 2 Вопросы'!D38</f>
        <v>0</v>
      </c>
      <c r="Q36" s="89">
        <f>'Группа 2 Вопросы'!E38</f>
        <v>1</v>
      </c>
      <c r="R36" s="89">
        <f>'Группа 2 Вопросы'!F38</f>
        <v>0</v>
      </c>
      <c r="S36" s="89">
        <f>'Группа 2 Вопросы'!G38</f>
        <v>0</v>
      </c>
      <c r="T36" s="89">
        <f>'Группа 2 Вопросы'!H38</f>
        <v>0</v>
      </c>
      <c r="U36" s="89">
        <f>'Группа 2 Вопросы'!K38</f>
        <v>8</v>
      </c>
      <c r="V36" s="89">
        <f>'Группа 2 Вопросы'!L38</f>
        <v>8</v>
      </c>
      <c r="W36" s="90" t="str">
        <f>'Группа 2 Вопросы'!M38</f>
        <v>ОВОС-ЗП</v>
      </c>
    </row>
    <row r="37" spans="1:23" x14ac:dyDescent="0.3">
      <c r="A37" s="82"/>
      <c r="B37" s="82"/>
      <c r="C37" s="82"/>
      <c r="D37" s="82"/>
      <c r="E37" s="82"/>
      <c r="F37" s="82"/>
      <c r="G37" s="82"/>
      <c r="H37" s="82"/>
      <c r="I37" s="82"/>
      <c r="J37" s="82"/>
      <c r="K37" s="82"/>
      <c r="L37" s="82"/>
      <c r="M37" s="82"/>
      <c r="N37" s="82"/>
      <c r="O37" s="88">
        <f>'Группа 2 Вопросы'!B39</f>
        <v>32</v>
      </c>
      <c r="P37" s="89">
        <f>'Группа 2 Вопросы'!D39</f>
        <v>0</v>
      </c>
      <c r="Q37" s="89">
        <f>'Группа 2 Вопросы'!E39</f>
        <v>0</v>
      </c>
      <c r="R37" s="89">
        <f>'Группа 2 Вопросы'!F39</f>
        <v>1</v>
      </c>
      <c r="S37" s="89">
        <f>'Группа 2 Вопросы'!G39</f>
        <v>0</v>
      </c>
      <c r="T37" s="89">
        <f>'Группа 2 Вопросы'!H39</f>
        <v>0</v>
      </c>
      <c r="U37" s="89">
        <f>'Группа 2 Вопросы'!K39</f>
        <v>6</v>
      </c>
      <c r="V37" s="89">
        <f>'Группа 2 Вопросы'!L39</f>
        <v>8</v>
      </c>
      <c r="W37" s="90" t="str">
        <f>'Группа 2 Вопросы'!M39</f>
        <v>ОВОС-ЗП</v>
      </c>
    </row>
    <row r="38" spans="1:23" x14ac:dyDescent="0.3">
      <c r="A38" s="82"/>
      <c r="B38" s="82"/>
      <c r="C38" s="82"/>
      <c r="D38" s="82"/>
      <c r="E38" s="82"/>
      <c r="F38" s="82"/>
      <c r="G38" s="82"/>
      <c r="H38" s="82"/>
      <c r="I38" s="82"/>
      <c r="J38" s="82"/>
      <c r="K38" s="82"/>
      <c r="L38" s="82"/>
      <c r="M38" s="82"/>
      <c r="N38" s="82"/>
      <c r="O38" s="88">
        <f>'Группа 2 Вопросы'!B40</f>
        <v>33</v>
      </c>
      <c r="P38" s="89">
        <f>'Группа 2 Вопросы'!D40</f>
        <v>0</v>
      </c>
      <c r="Q38" s="89">
        <f>'Группа 2 Вопросы'!E40</f>
        <v>0</v>
      </c>
      <c r="R38" s="89">
        <f>'Группа 2 Вопросы'!F40</f>
        <v>0</v>
      </c>
      <c r="S38" s="89">
        <f>'Группа 2 Вопросы'!G40</f>
        <v>0</v>
      </c>
      <c r="T38" s="89">
        <f>'Группа 2 Вопросы'!H40</f>
        <v>1</v>
      </c>
      <c r="U38" s="89">
        <f>'Группа 2 Вопросы'!K40</f>
        <v>1</v>
      </c>
      <c r="V38" s="89">
        <f>'Группа 2 Вопросы'!L40</f>
        <v>4</v>
      </c>
      <c r="W38" s="90" t="str">
        <f>'Группа 2 Вопросы'!M40</f>
        <v>ОВОС-ЗП</v>
      </c>
    </row>
    <row r="39" spans="1:23" x14ac:dyDescent="0.3">
      <c r="A39" s="82"/>
      <c r="B39" s="82"/>
      <c r="C39" s="82"/>
      <c r="D39" s="82"/>
      <c r="E39" s="82"/>
      <c r="F39" s="82"/>
      <c r="G39" s="82"/>
      <c r="H39" s="82"/>
      <c r="I39" s="82"/>
      <c r="J39" s="82"/>
      <c r="K39" s="82"/>
      <c r="L39" s="82"/>
      <c r="M39" s="82"/>
      <c r="N39" s="82"/>
      <c r="O39" s="88">
        <f>'Группа 2 Вопросы'!B41</f>
        <v>34</v>
      </c>
      <c r="P39" s="89">
        <f>'Группа 2 Вопросы'!D41</f>
        <v>0</v>
      </c>
      <c r="Q39" s="89">
        <f>'Группа 2 Вопросы'!E41</f>
        <v>0</v>
      </c>
      <c r="R39" s="89">
        <f>'Группа 2 Вопросы'!F41</f>
        <v>1</v>
      </c>
      <c r="S39" s="89">
        <f>'Группа 2 Вопросы'!G41</f>
        <v>0</v>
      </c>
      <c r="T39" s="89">
        <f>'Группа 2 Вопросы'!H41</f>
        <v>0</v>
      </c>
      <c r="U39" s="89">
        <f>'Группа 2 Вопросы'!K41</f>
        <v>3</v>
      </c>
      <c r="V39" s="89">
        <f>'Группа 2 Вопросы'!L41</f>
        <v>4</v>
      </c>
      <c r="W39" s="90" t="str">
        <f>'Группа 2 Вопросы'!M41</f>
        <v>ОВОС-ЗП</v>
      </c>
    </row>
    <row r="40" spans="1:23" x14ac:dyDescent="0.3">
      <c r="A40" s="82"/>
      <c r="B40" s="82"/>
      <c r="C40" s="82"/>
      <c r="D40" s="82"/>
      <c r="E40" s="82"/>
      <c r="F40" s="82"/>
      <c r="G40" s="82"/>
      <c r="H40" s="82"/>
      <c r="I40" s="82"/>
      <c r="J40" s="82"/>
      <c r="K40" s="82"/>
      <c r="L40" s="82"/>
      <c r="M40" s="82"/>
      <c r="N40" s="82"/>
      <c r="O40" s="88">
        <f>'Группа 2 Вопросы'!B42</f>
        <v>35</v>
      </c>
      <c r="P40" s="89">
        <f>'Группа 2 Вопросы'!D42</f>
        <v>0</v>
      </c>
      <c r="Q40" s="89">
        <f>'Группа 2 Вопросы'!E42</f>
        <v>0</v>
      </c>
      <c r="R40" s="89">
        <f>'Группа 2 Вопросы'!F42</f>
        <v>1</v>
      </c>
      <c r="S40" s="89">
        <f>'Группа 2 Вопросы'!G42</f>
        <v>0</v>
      </c>
      <c r="T40" s="89">
        <f>'Группа 2 Вопросы'!H42</f>
        <v>0</v>
      </c>
      <c r="U40" s="89">
        <f>'Группа 2 Вопросы'!K42</f>
        <v>3</v>
      </c>
      <c r="V40" s="89">
        <f>'Группа 2 Вопросы'!L42</f>
        <v>4</v>
      </c>
      <c r="W40" s="90" t="str">
        <f>'Группа 2 Вопросы'!M42</f>
        <v>ОВОС-ЗП</v>
      </c>
    </row>
    <row r="41" spans="1:23" x14ac:dyDescent="0.3">
      <c r="A41" s="82"/>
      <c r="B41" s="82"/>
      <c r="C41" s="82"/>
      <c r="D41" s="82"/>
      <c r="E41" s="82"/>
      <c r="F41" s="82"/>
      <c r="G41" s="82"/>
      <c r="H41" s="82"/>
      <c r="I41" s="82"/>
      <c r="J41" s="82"/>
      <c r="K41" s="82"/>
      <c r="L41" s="82"/>
      <c r="M41" s="82"/>
      <c r="N41" s="82"/>
      <c r="O41" s="88">
        <f>'Группа 2 Вопросы'!B43</f>
        <v>36</v>
      </c>
      <c r="P41" s="89">
        <f>'Группа 2 Вопросы'!D43</f>
        <v>0</v>
      </c>
      <c r="Q41" s="89">
        <f>'Группа 2 Вопросы'!E43</f>
        <v>1</v>
      </c>
      <c r="R41" s="89">
        <f>'Группа 2 Вопросы'!F43</f>
        <v>0</v>
      </c>
      <c r="S41" s="89">
        <f>'Группа 2 Вопросы'!G43</f>
        <v>0</v>
      </c>
      <c r="T41" s="89">
        <f>'Группа 2 Вопросы'!H43</f>
        <v>0</v>
      </c>
      <c r="U41" s="89">
        <f>'Группа 2 Вопросы'!K43</f>
        <v>4</v>
      </c>
      <c r="V41" s="89">
        <f>'Группа 2 Вопросы'!L43</f>
        <v>4</v>
      </c>
      <c r="W41" s="90" t="str">
        <f>'Группа 2 Вопросы'!M43</f>
        <v>ОВОС-ЗП</v>
      </c>
    </row>
    <row r="42" spans="1:23" x14ac:dyDescent="0.3">
      <c r="A42" s="82"/>
      <c r="B42" s="82"/>
      <c r="C42" s="82"/>
      <c r="D42" s="82"/>
      <c r="E42" s="82"/>
      <c r="F42" s="82"/>
      <c r="G42" s="82"/>
      <c r="H42" s="82"/>
      <c r="I42" s="82"/>
      <c r="J42" s="82"/>
      <c r="K42" s="82"/>
      <c r="L42" s="82"/>
      <c r="M42" s="82"/>
      <c r="N42" s="82"/>
      <c r="O42" s="88">
        <f>'Группа 2 Вопросы'!B44</f>
        <v>37</v>
      </c>
      <c r="P42" s="89">
        <f>'Группа 2 Вопросы'!D44</f>
        <v>0</v>
      </c>
      <c r="Q42" s="89">
        <f>'Группа 2 Вопросы'!E44</f>
        <v>1</v>
      </c>
      <c r="R42" s="89">
        <f>'Группа 2 Вопросы'!F44</f>
        <v>0</v>
      </c>
      <c r="S42" s="89">
        <f>'Группа 2 Вопросы'!G44</f>
        <v>0</v>
      </c>
      <c r="T42" s="89">
        <f>'Группа 2 Вопросы'!H44</f>
        <v>0</v>
      </c>
      <c r="U42" s="89">
        <f>'Группа 2 Вопросы'!K44</f>
        <v>4</v>
      </c>
      <c r="V42" s="89">
        <f>'Группа 2 Вопросы'!L44</f>
        <v>4</v>
      </c>
      <c r="W42" s="90" t="str">
        <f>'Группа 2 Вопросы'!M44</f>
        <v>ОВОС-ЗП</v>
      </c>
    </row>
    <row r="43" spans="1:23" x14ac:dyDescent="0.3">
      <c r="A43" s="82"/>
      <c r="B43" s="82"/>
      <c r="C43" s="82"/>
      <c r="D43" s="82"/>
      <c r="E43" s="82"/>
      <c r="F43" s="82"/>
      <c r="G43" s="82"/>
      <c r="H43" s="82"/>
      <c r="I43" s="82"/>
      <c r="J43" s="82"/>
      <c r="K43" s="82"/>
      <c r="L43" s="82"/>
      <c r="M43" s="82"/>
      <c r="N43" s="82"/>
      <c r="O43" s="88">
        <f>'Группа 2 Вопросы'!B45</f>
        <v>38</v>
      </c>
      <c r="P43" s="89">
        <f>'Группа 2 Вопросы'!D45</f>
        <v>0</v>
      </c>
      <c r="Q43" s="89">
        <f>'Группа 2 Вопросы'!E45</f>
        <v>1</v>
      </c>
      <c r="R43" s="89">
        <f>'Группа 2 Вопросы'!F45</f>
        <v>0</v>
      </c>
      <c r="S43" s="89">
        <f>'Группа 2 Вопросы'!G45</f>
        <v>0</v>
      </c>
      <c r="T43" s="89">
        <f>'Группа 2 Вопросы'!H45</f>
        <v>0</v>
      </c>
      <c r="U43" s="89">
        <f>'Группа 2 Вопросы'!K45</f>
        <v>4</v>
      </c>
      <c r="V43" s="89">
        <f>'Группа 2 Вопросы'!L45</f>
        <v>4</v>
      </c>
      <c r="W43" s="90" t="str">
        <f>'Группа 2 Вопросы'!M45</f>
        <v>ОВОС-ЗП</v>
      </c>
    </row>
    <row r="44" spans="1:23" x14ac:dyDescent="0.3">
      <c r="A44" s="82"/>
      <c r="B44" s="82"/>
      <c r="C44" s="82"/>
      <c r="D44" s="82"/>
      <c r="E44" s="82"/>
      <c r="F44" s="82"/>
      <c r="G44" s="82"/>
      <c r="H44" s="82"/>
      <c r="I44" s="82"/>
      <c r="J44" s="82"/>
      <c r="K44" s="82"/>
      <c r="L44" s="82"/>
      <c r="M44" s="82"/>
      <c r="N44" s="82"/>
      <c r="O44" s="88">
        <f>'Группа 2 Вопросы'!B46</f>
        <v>39</v>
      </c>
      <c r="P44" s="89">
        <f>'Группа 2 Вопросы'!D46</f>
        <v>0</v>
      </c>
      <c r="Q44" s="89">
        <f>'Группа 2 Вопросы'!E46</f>
        <v>1</v>
      </c>
      <c r="R44" s="89">
        <f>'Группа 2 Вопросы'!F46</f>
        <v>0</v>
      </c>
      <c r="S44" s="89">
        <f>'Группа 2 Вопросы'!G46</f>
        <v>0</v>
      </c>
      <c r="T44" s="89">
        <f>'Группа 2 Вопросы'!H46</f>
        <v>0</v>
      </c>
      <c r="U44" s="89">
        <f>'Группа 2 Вопросы'!K46</f>
        <v>4</v>
      </c>
      <c r="V44" s="89">
        <f>'Группа 2 Вопросы'!L46</f>
        <v>4</v>
      </c>
      <c r="W44" s="90" t="str">
        <f>'Группа 2 Вопросы'!M46</f>
        <v>ОВОС-ЗП</v>
      </c>
    </row>
    <row r="45" spans="1:23" x14ac:dyDescent="0.3">
      <c r="A45" s="82"/>
      <c r="B45" s="82"/>
      <c r="C45" s="82"/>
      <c r="D45" s="82"/>
      <c r="E45" s="82"/>
      <c r="F45" s="82"/>
      <c r="G45" s="82"/>
      <c r="H45" s="82"/>
      <c r="I45" s="82"/>
      <c r="J45" s="82"/>
      <c r="K45" s="82"/>
      <c r="L45" s="82"/>
      <c r="M45" s="82"/>
      <c r="N45" s="82"/>
      <c r="O45" s="88">
        <f>'Группа 2 Вопросы'!B47</f>
        <v>40</v>
      </c>
      <c r="P45" s="89">
        <f>'Группа 2 Вопросы'!D47</f>
        <v>0</v>
      </c>
      <c r="Q45" s="89">
        <f>'Группа 2 Вопросы'!E47</f>
        <v>1</v>
      </c>
      <c r="R45" s="89">
        <f>'Группа 2 Вопросы'!F47</f>
        <v>0</v>
      </c>
      <c r="S45" s="89">
        <f>'Группа 2 Вопросы'!G47</f>
        <v>0</v>
      </c>
      <c r="T45" s="89">
        <f>'Группа 2 Вопросы'!H47</f>
        <v>0</v>
      </c>
      <c r="U45" s="89">
        <f>'Группа 2 Вопросы'!K47</f>
        <v>4</v>
      </c>
      <c r="V45" s="89">
        <f>'Группа 2 Вопросы'!L47</f>
        <v>4</v>
      </c>
      <c r="W45" s="90" t="str">
        <f>'Группа 2 Вопросы'!M47</f>
        <v>ОВОС-ЗП</v>
      </c>
    </row>
    <row r="46" spans="1:23" x14ac:dyDescent="0.3">
      <c r="A46" s="82"/>
      <c r="B46" s="82"/>
      <c r="C46" s="82"/>
      <c r="D46" s="82"/>
      <c r="E46" s="82"/>
      <c r="F46" s="82"/>
      <c r="G46" s="82"/>
      <c r="H46" s="82"/>
      <c r="I46" s="82"/>
      <c r="J46" s="82"/>
      <c r="K46" s="82"/>
      <c r="L46" s="82"/>
      <c r="M46" s="82"/>
      <c r="N46" s="82"/>
      <c r="O46" s="88">
        <f>'Группа 2 Вопросы'!B48</f>
        <v>41</v>
      </c>
      <c r="P46" s="89">
        <f>'Группа 2 Вопросы'!D48</f>
        <v>0</v>
      </c>
      <c r="Q46" s="89">
        <f>'Группа 2 Вопросы'!E48</f>
        <v>1</v>
      </c>
      <c r="R46" s="89">
        <f>'Группа 2 Вопросы'!F48</f>
        <v>0</v>
      </c>
      <c r="S46" s="89">
        <f>'Группа 2 Вопросы'!G48</f>
        <v>0</v>
      </c>
      <c r="T46" s="89">
        <f>'Группа 2 Вопросы'!H48</f>
        <v>0</v>
      </c>
      <c r="U46" s="89">
        <f>'Группа 2 Вопросы'!K48</f>
        <v>4</v>
      </c>
      <c r="V46" s="89">
        <f>'Группа 2 Вопросы'!L48</f>
        <v>4</v>
      </c>
      <c r="W46" s="90" t="str">
        <f>'Группа 2 Вопросы'!M48</f>
        <v>ОВОС-ЗП</v>
      </c>
    </row>
    <row r="47" spans="1:23" x14ac:dyDescent="0.3">
      <c r="A47" s="82"/>
      <c r="B47" s="82"/>
      <c r="C47" s="82"/>
      <c r="D47" s="82"/>
      <c r="E47" s="82"/>
      <c r="F47" s="82"/>
      <c r="G47" s="82"/>
      <c r="H47" s="82"/>
      <c r="I47" s="82"/>
      <c r="J47" s="82"/>
      <c r="K47" s="82"/>
      <c r="L47" s="82"/>
      <c r="M47" s="82"/>
      <c r="N47" s="82"/>
      <c r="O47" s="88">
        <f>'Группа 2 Вопросы'!B49</f>
        <v>42</v>
      </c>
      <c r="P47" s="89">
        <f>'Группа 2 Вопросы'!D49</f>
        <v>0</v>
      </c>
      <c r="Q47" s="89">
        <f>'Группа 2 Вопросы'!E49</f>
        <v>1</v>
      </c>
      <c r="R47" s="89">
        <f>'Группа 2 Вопросы'!F49</f>
        <v>0</v>
      </c>
      <c r="S47" s="89">
        <f>'Группа 2 Вопросы'!G49</f>
        <v>0</v>
      </c>
      <c r="T47" s="89">
        <f>'Группа 2 Вопросы'!H49</f>
        <v>0</v>
      </c>
      <c r="U47" s="89">
        <f>'Группа 2 Вопросы'!K49</f>
        <v>4</v>
      </c>
      <c r="V47" s="89">
        <f>'Группа 2 Вопросы'!L49</f>
        <v>4</v>
      </c>
      <c r="W47" s="90" t="str">
        <f>'Группа 2 Вопросы'!M49</f>
        <v>ОВОС-ЗП</v>
      </c>
    </row>
    <row r="48" spans="1:23" x14ac:dyDescent="0.3">
      <c r="A48" s="82"/>
      <c r="B48" s="82"/>
      <c r="C48" s="82"/>
      <c r="D48" s="82"/>
      <c r="E48" s="82"/>
      <c r="F48" s="82"/>
      <c r="G48" s="82"/>
      <c r="H48" s="82"/>
      <c r="I48" s="82"/>
      <c r="J48" s="82"/>
      <c r="K48" s="82"/>
      <c r="L48" s="82"/>
      <c r="M48" s="82"/>
      <c r="N48" s="82"/>
      <c r="O48" s="88">
        <f>'Группа 2 Вопросы'!B50</f>
        <v>43</v>
      </c>
      <c r="P48" s="89">
        <f>'Группа 2 Вопросы'!D50</f>
        <v>0</v>
      </c>
      <c r="Q48" s="89">
        <f>'Группа 2 Вопросы'!E50</f>
        <v>0</v>
      </c>
      <c r="R48" s="89">
        <f>'Группа 2 Вопросы'!F50</f>
        <v>0</v>
      </c>
      <c r="S48" s="89">
        <f>'Группа 2 Вопросы'!G50</f>
        <v>1</v>
      </c>
      <c r="T48" s="89">
        <f>'Группа 2 Вопросы'!H50</f>
        <v>0</v>
      </c>
      <c r="U48" s="89">
        <f>'Группа 2 Вопросы'!K50</f>
        <v>2</v>
      </c>
      <c r="V48" s="89">
        <f>'Группа 2 Вопросы'!L50</f>
        <v>4</v>
      </c>
      <c r="W48" s="90" t="str">
        <f>'Группа 2 Вопросы'!M50</f>
        <v>ОВОС-ЗП</v>
      </c>
    </row>
    <row r="49" spans="1:23" x14ac:dyDescent="0.3">
      <c r="A49" s="82"/>
      <c r="B49" s="82"/>
      <c r="C49" s="82"/>
      <c r="D49" s="82"/>
      <c r="E49" s="82"/>
      <c r="F49" s="82"/>
      <c r="G49" s="82"/>
      <c r="H49" s="82"/>
      <c r="I49" s="82"/>
      <c r="J49" s="82"/>
      <c r="K49" s="82"/>
      <c r="L49" s="82"/>
      <c r="M49" s="82"/>
      <c r="N49" s="82"/>
      <c r="O49" s="88">
        <f>'Группа 2 Вопросы'!B51</f>
        <v>44</v>
      </c>
      <c r="P49" s="89">
        <f>'Группа 2 Вопросы'!D51</f>
        <v>0</v>
      </c>
      <c r="Q49" s="89">
        <f>'Группа 2 Вопросы'!E51</f>
        <v>0</v>
      </c>
      <c r="R49" s="89">
        <f>'Группа 2 Вопросы'!F51</f>
        <v>0</v>
      </c>
      <c r="S49" s="89">
        <f>'Группа 2 Вопросы'!G51</f>
        <v>1</v>
      </c>
      <c r="T49" s="89">
        <f>'Группа 2 Вопросы'!H51</f>
        <v>0</v>
      </c>
      <c r="U49" s="89">
        <f>'Группа 2 Вопросы'!K51</f>
        <v>2</v>
      </c>
      <c r="V49" s="89">
        <f>'Группа 2 Вопросы'!L51</f>
        <v>4</v>
      </c>
      <c r="W49" s="90" t="str">
        <f>'Группа 2 Вопросы'!M51</f>
        <v>ОВОС-ЗП</v>
      </c>
    </row>
    <row r="50" spans="1:23" x14ac:dyDescent="0.3">
      <c r="A50" s="82"/>
      <c r="B50" s="82"/>
      <c r="C50" s="82"/>
      <c r="D50" s="82"/>
      <c r="E50" s="82"/>
      <c r="F50" s="82"/>
      <c r="G50" s="82"/>
      <c r="H50" s="82"/>
      <c r="I50" s="82"/>
      <c r="J50" s="82"/>
      <c r="K50" s="82"/>
      <c r="L50" s="82"/>
      <c r="M50" s="82"/>
      <c r="N50" s="82"/>
      <c r="O50" s="88">
        <f>'Группа 2 Вопросы'!B52</f>
        <v>45</v>
      </c>
      <c r="P50" s="89">
        <f>'Группа 2 Вопросы'!D52</f>
        <v>0</v>
      </c>
      <c r="Q50" s="89">
        <f>'Группа 2 Вопросы'!E52</f>
        <v>0</v>
      </c>
      <c r="R50" s="89">
        <f>'Группа 2 Вопросы'!F52</f>
        <v>1</v>
      </c>
      <c r="S50" s="89">
        <f>'Группа 2 Вопросы'!G52</f>
        <v>0</v>
      </c>
      <c r="T50" s="89">
        <f>'Группа 2 Вопросы'!H52</f>
        <v>0</v>
      </c>
      <c r="U50" s="89">
        <f>'Группа 2 Вопросы'!K52</f>
        <v>3</v>
      </c>
      <c r="V50" s="89">
        <f>'Группа 2 Вопросы'!L52</f>
        <v>4</v>
      </c>
      <c r="W50" s="90" t="str">
        <f>'Группа 2 Вопросы'!M52</f>
        <v>ОВОС-ЗП</v>
      </c>
    </row>
    <row r="51" spans="1:23" x14ac:dyDescent="0.3">
      <c r="A51" s="82"/>
      <c r="B51" s="82"/>
      <c r="C51" s="82"/>
      <c r="D51" s="82"/>
      <c r="E51" s="82"/>
      <c r="F51" s="82"/>
      <c r="G51" s="82"/>
      <c r="H51" s="82"/>
      <c r="I51" s="82"/>
      <c r="J51" s="82"/>
      <c r="K51" s="82"/>
      <c r="L51" s="82"/>
      <c r="M51" s="82"/>
      <c r="N51" s="82"/>
      <c r="O51" s="88">
        <f>'Группа 2 Вопросы'!B53</f>
        <v>46</v>
      </c>
      <c r="P51" s="89">
        <f>'Группа 2 Вопросы'!D53</f>
        <v>0</v>
      </c>
      <c r="Q51" s="89">
        <f>'Группа 2 Вопросы'!E53</f>
        <v>0</v>
      </c>
      <c r="R51" s="89">
        <f>'Группа 2 Вопросы'!F53</f>
        <v>1</v>
      </c>
      <c r="S51" s="89">
        <f>'Группа 2 Вопросы'!G53</f>
        <v>0</v>
      </c>
      <c r="T51" s="89">
        <f>'Группа 2 Вопросы'!H53</f>
        <v>0</v>
      </c>
      <c r="U51" s="89">
        <f>'Группа 2 Вопросы'!K53</f>
        <v>3</v>
      </c>
      <c r="V51" s="89">
        <f>'Группа 2 Вопросы'!L53</f>
        <v>4</v>
      </c>
      <c r="W51" s="90" t="str">
        <f>'Группа 2 Вопросы'!M53</f>
        <v>ОВОС-ЗП</v>
      </c>
    </row>
    <row r="52" spans="1:23" x14ac:dyDescent="0.3">
      <c r="A52" s="82"/>
      <c r="B52" s="82"/>
      <c r="C52" s="82"/>
      <c r="D52" s="82"/>
      <c r="E52" s="82"/>
      <c r="F52" s="82"/>
      <c r="G52" s="82"/>
      <c r="H52" s="82"/>
      <c r="I52" s="82"/>
      <c r="J52" s="82"/>
      <c r="K52" s="82"/>
      <c r="L52" s="82"/>
      <c r="M52" s="82"/>
      <c r="N52" s="82"/>
      <c r="O52" s="88">
        <f>'Группа 2 Вопросы'!B54</f>
        <v>47</v>
      </c>
      <c r="P52" s="89">
        <f>'Группа 2 Вопросы'!D54</f>
        <v>0</v>
      </c>
      <c r="Q52" s="89">
        <f>'Группа 2 Вопросы'!E54</f>
        <v>1</v>
      </c>
      <c r="R52" s="89">
        <f>'Группа 2 Вопросы'!F54</f>
        <v>0</v>
      </c>
      <c r="S52" s="89">
        <f>'Группа 2 Вопросы'!G54</f>
        <v>0</v>
      </c>
      <c r="T52" s="89">
        <f>'Группа 2 Вопросы'!H54</f>
        <v>0</v>
      </c>
      <c r="U52" s="89">
        <f>'Группа 2 Вопросы'!K54</f>
        <v>4</v>
      </c>
      <c r="V52" s="89">
        <f>'Группа 2 Вопросы'!L54</f>
        <v>4</v>
      </c>
      <c r="W52" s="90" t="str">
        <f>'Группа 2 Вопросы'!M54</f>
        <v>ОВОС-ЗП</v>
      </c>
    </row>
    <row r="53" spans="1:23" x14ac:dyDescent="0.3">
      <c r="A53" s="82"/>
      <c r="B53" s="82"/>
      <c r="C53" s="82"/>
      <c r="D53" s="82"/>
      <c r="E53" s="82"/>
      <c r="F53" s="82"/>
      <c r="G53" s="82"/>
      <c r="H53" s="82"/>
      <c r="I53" s="82"/>
      <c r="J53" s="82"/>
      <c r="K53" s="82"/>
      <c r="L53" s="82"/>
      <c r="M53" s="82"/>
      <c r="N53" s="82"/>
      <c r="O53" s="88">
        <f>'Группа 2 Вопросы'!B56</f>
        <v>48</v>
      </c>
      <c r="P53" s="89">
        <f>'Группа 2 Вопросы'!D56</f>
        <v>0</v>
      </c>
      <c r="Q53" s="89">
        <f>'Группа 2 Вопросы'!E56</f>
        <v>0</v>
      </c>
      <c r="R53" s="89">
        <f>'Группа 2 Вопросы'!F56</f>
        <v>1</v>
      </c>
      <c r="S53" s="89">
        <f>'Группа 2 Вопросы'!G56</f>
        <v>0</v>
      </c>
      <c r="T53" s="89">
        <f>'Группа 2 Вопросы'!H56</f>
        <v>0</v>
      </c>
      <c r="U53" s="89">
        <f>'Группа 2 Вопросы'!K56</f>
        <v>3</v>
      </c>
      <c r="V53" s="89">
        <f>'Группа 2 Вопросы'!L56</f>
        <v>4</v>
      </c>
      <c r="W53" s="90" t="str">
        <f>'Группа 2 Вопросы'!M56</f>
        <v>EMP</v>
      </c>
    </row>
    <row r="54" spans="1:23" x14ac:dyDescent="0.3">
      <c r="A54" s="82"/>
      <c r="B54" s="82"/>
      <c r="C54" s="82"/>
      <c r="D54" s="82"/>
      <c r="E54" s="82"/>
      <c r="F54" s="82"/>
      <c r="G54" s="82"/>
      <c r="H54" s="82"/>
      <c r="I54" s="82"/>
      <c r="J54" s="82"/>
      <c r="K54" s="82"/>
      <c r="L54" s="82"/>
      <c r="M54" s="82"/>
      <c r="N54" s="82"/>
      <c r="O54" s="88">
        <f>'Группа 2 Вопросы'!B57</f>
        <v>49</v>
      </c>
      <c r="P54" s="89">
        <f>'Группа 2 Вопросы'!D57</f>
        <v>0</v>
      </c>
      <c r="Q54" s="89">
        <f>'Группа 2 Вопросы'!E57</f>
        <v>0</v>
      </c>
      <c r="R54" s="89">
        <f>'Группа 2 Вопросы'!F57</f>
        <v>0</v>
      </c>
      <c r="S54" s="89">
        <f>'Группа 2 Вопросы'!G57</f>
        <v>1</v>
      </c>
      <c r="T54" s="89">
        <f>'Группа 2 Вопросы'!H57</f>
        <v>0</v>
      </c>
      <c r="U54" s="89">
        <f>'Группа 2 Вопросы'!K57</f>
        <v>2</v>
      </c>
      <c r="V54" s="89">
        <f>'Группа 2 Вопросы'!L57</f>
        <v>4</v>
      </c>
      <c r="W54" s="90" t="str">
        <f>'Группа 2 Вопросы'!M57</f>
        <v>EMP</v>
      </c>
    </row>
    <row r="55" spans="1:23" x14ac:dyDescent="0.3">
      <c r="A55" s="82"/>
      <c r="B55" s="82"/>
      <c r="C55" s="82"/>
      <c r="D55" s="82"/>
      <c r="E55" s="82"/>
      <c r="F55" s="82"/>
      <c r="G55" s="82"/>
      <c r="H55" s="82"/>
      <c r="I55" s="82"/>
      <c r="J55" s="82"/>
      <c r="K55" s="82"/>
      <c r="L55" s="82"/>
      <c r="M55" s="82"/>
      <c r="N55" s="82"/>
      <c r="O55" s="88">
        <f>'Группа 2 Вопросы'!B58</f>
        <v>50</v>
      </c>
      <c r="P55" s="89">
        <f>'Группа 2 Вопросы'!D58</f>
        <v>0</v>
      </c>
      <c r="Q55" s="89">
        <f>'Группа 2 Вопросы'!E58</f>
        <v>1</v>
      </c>
      <c r="R55" s="89">
        <f>'Группа 2 Вопросы'!F58</f>
        <v>0</v>
      </c>
      <c r="S55" s="89">
        <f>'Группа 2 Вопросы'!G58</f>
        <v>0</v>
      </c>
      <c r="T55" s="89">
        <f>'Группа 2 Вопросы'!H58</f>
        <v>0</v>
      </c>
      <c r="U55" s="89">
        <f>'Группа 2 Вопросы'!K58</f>
        <v>4</v>
      </c>
      <c r="V55" s="89">
        <f>'Группа 2 Вопросы'!L58</f>
        <v>4</v>
      </c>
      <c r="W55" s="90" t="str">
        <f>'Группа 2 Вопросы'!M58</f>
        <v>EMP</v>
      </c>
    </row>
    <row r="56" spans="1:23" x14ac:dyDescent="0.3">
      <c r="A56" s="82"/>
      <c r="B56" s="82"/>
      <c r="C56" s="82"/>
      <c r="D56" s="82"/>
      <c r="E56" s="82"/>
      <c r="F56" s="82"/>
      <c r="G56" s="82"/>
      <c r="H56" s="82"/>
      <c r="I56" s="82"/>
      <c r="J56" s="82"/>
      <c r="K56" s="82"/>
      <c r="L56" s="82"/>
      <c r="M56" s="82"/>
      <c r="N56" s="82"/>
      <c r="O56" s="88">
        <f>'Группа 2 Вопросы'!B59</f>
        <v>51</v>
      </c>
      <c r="P56" s="89">
        <f>'Группа 2 Вопросы'!D59</f>
        <v>0</v>
      </c>
      <c r="Q56" s="89">
        <f>'Группа 2 Вопросы'!E59</f>
        <v>1</v>
      </c>
      <c r="R56" s="89">
        <f>'Группа 2 Вопросы'!F59</f>
        <v>0</v>
      </c>
      <c r="S56" s="89">
        <f>'Группа 2 Вопросы'!G59</f>
        <v>0</v>
      </c>
      <c r="T56" s="89">
        <f>'Группа 2 Вопросы'!H59</f>
        <v>0</v>
      </c>
      <c r="U56" s="89">
        <f>'Группа 2 Вопросы'!K59</f>
        <v>4</v>
      </c>
      <c r="V56" s="89">
        <f>'Группа 2 Вопросы'!L59</f>
        <v>4</v>
      </c>
      <c r="W56" s="90" t="str">
        <f>'Группа 2 Вопросы'!M59</f>
        <v>EMP</v>
      </c>
    </row>
    <row r="57" spans="1:23" x14ac:dyDescent="0.3">
      <c r="A57" s="82"/>
      <c r="B57" s="82"/>
      <c r="C57" s="82"/>
      <c r="D57" s="82"/>
      <c r="E57" s="82"/>
      <c r="F57" s="82"/>
      <c r="G57" s="82"/>
      <c r="H57" s="82"/>
      <c r="I57" s="82"/>
      <c r="J57" s="82"/>
      <c r="K57" s="82"/>
      <c r="L57" s="82"/>
      <c r="M57" s="82"/>
      <c r="N57" s="82"/>
      <c r="O57" s="88">
        <f>'Группа 2 Вопросы'!B60</f>
        <v>52</v>
      </c>
      <c r="P57" s="89">
        <f>'Группа 2 Вопросы'!D60</f>
        <v>0</v>
      </c>
      <c r="Q57" s="89">
        <f>'Группа 2 Вопросы'!E60</f>
        <v>1</v>
      </c>
      <c r="R57" s="89">
        <f>'Группа 2 Вопросы'!F60</f>
        <v>0</v>
      </c>
      <c r="S57" s="89">
        <f>'Группа 2 Вопросы'!G60</f>
        <v>0</v>
      </c>
      <c r="T57" s="89">
        <f>'Группа 2 Вопросы'!H60</f>
        <v>0</v>
      </c>
      <c r="U57" s="89">
        <f>'Группа 2 Вопросы'!K60</f>
        <v>4</v>
      </c>
      <c r="V57" s="89">
        <f>'Группа 2 Вопросы'!L60</f>
        <v>4</v>
      </c>
      <c r="W57" s="90" t="str">
        <f>'Группа 2 Вопросы'!M60</f>
        <v>EMP</v>
      </c>
    </row>
    <row r="58" spans="1:23" x14ac:dyDescent="0.3">
      <c r="A58" s="82"/>
      <c r="B58" s="82"/>
      <c r="C58" s="82"/>
      <c r="D58" s="82"/>
      <c r="E58" s="82"/>
      <c r="F58" s="82"/>
      <c r="G58" s="82"/>
      <c r="H58" s="82"/>
      <c r="I58" s="82"/>
      <c r="J58" s="82"/>
      <c r="K58" s="82"/>
      <c r="L58" s="82"/>
      <c r="M58" s="82"/>
      <c r="N58" s="82"/>
      <c r="O58" s="88">
        <f>'Группа 2 Вопросы'!B61</f>
        <v>53</v>
      </c>
      <c r="P58" s="89">
        <f>'Группа 2 Вопросы'!D61</f>
        <v>0</v>
      </c>
      <c r="Q58" s="89">
        <f>'Группа 2 Вопросы'!E61</f>
        <v>1</v>
      </c>
      <c r="R58" s="89">
        <f>'Группа 2 Вопросы'!F61</f>
        <v>0</v>
      </c>
      <c r="S58" s="89">
        <f>'Группа 2 Вопросы'!G61</f>
        <v>0</v>
      </c>
      <c r="T58" s="89">
        <f>'Группа 2 Вопросы'!H61</f>
        <v>0</v>
      </c>
      <c r="U58" s="89">
        <f>'Группа 2 Вопросы'!K61</f>
        <v>4</v>
      </c>
      <c r="V58" s="89">
        <f>'Группа 2 Вопросы'!L61</f>
        <v>4</v>
      </c>
      <c r="W58" s="90" t="str">
        <f>'Группа 2 Вопросы'!M61</f>
        <v>EMP</v>
      </c>
    </row>
    <row r="59" spans="1:23" x14ac:dyDescent="0.3">
      <c r="A59" s="82"/>
      <c r="B59" s="82"/>
      <c r="C59" s="82"/>
      <c r="D59" s="82"/>
      <c r="E59" s="82"/>
      <c r="F59" s="82"/>
      <c r="G59" s="82"/>
      <c r="H59" s="82"/>
      <c r="I59" s="82"/>
      <c r="J59" s="82"/>
      <c r="K59" s="82"/>
      <c r="L59" s="82"/>
      <c r="M59" s="82"/>
      <c r="N59" s="82"/>
      <c r="O59" s="88">
        <f>'Группа 2 Вопросы'!B63</f>
        <v>54</v>
      </c>
      <c r="P59" s="89">
        <f>'Группа 2 Вопросы'!D63</f>
        <v>0</v>
      </c>
      <c r="Q59" s="89">
        <f>'Группа 2 Вопросы'!E63</f>
        <v>1</v>
      </c>
      <c r="R59" s="89">
        <f>'Группа 2 Вопросы'!F63</f>
        <v>0</v>
      </c>
      <c r="S59" s="89">
        <f>'Группа 2 Вопросы'!G63</f>
        <v>0</v>
      </c>
      <c r="T59" s="89">
        <f>'Группа 2 Вопросы'!H63</f>
        <v>0</v>
      </c>
      <c r="U59" s="89">
        <f>'Группа 2 Вопросы'!K63</f>
        <v>4</v>
      </c>
      <c r="V59" s="89">
        <f>'Группа 2 Вопросы'!L63</f>
        <v>4</v>
      </c>
      <c r="W59" s="90" t="str">
        <f>'Группа 2 Вопросы'!M63</f>
        <v>ПРО</v>
      </c>
    </row>
    <row r="60" spans="1:23" x14ac:dyDescent="0.3">
      <c r="A60" s="82"/>
      <c r="B60" s="82"/>
      <c r="C60" s="82"/>
      <c r="D60" s="82"/>
      <c r="E60" s="82"/>
      <c r="F60" s="82"/>
      <c r="G60" s="82"/>
      <c r="H60" s="82"/>
      <c r="I60" s="82"/>
      <c r="J60" s="82"/>
      <c r="K60" s="82"/>
      <c r="L60" s="82"/>
      <c r="M60" s="82"/>
      <c r="N60" s="82"/>
      <c r="O60" s="88">
        <f>'Группа 2 Вопросы'!B64</f>
        <v>55</v>
      </c>
      <c r="P60" s="89">
        <f>'Группа 2 Вопросы'!D64</f>
        <v>0</v>
      </c>
      <c r="Q60" s="89">
        <f>'Группа 2 Вопросы'!E64</f>
        <v>1</v>
      </c>
      <c r="R60" s="89">
        <f>'Группа 2 Вопросы'!F64</f>
        <v>0</v>
      </c>
      <c r="S60" s="89">
        <f>'Группа 2 Вопросы'!G64</f>
        <v>0</v>
      </c>
      <c r="T60" s="89">
        <f>'Группа 2 Вопросы'!H64</f>
        <v>0</v>
      </c>
      <c r="U60" s="89">
        <f>'Группа 2 Вопросы'!K64</f>
        <v>4</v>
      </c>
      <c r="V60" s="89">
        <f>'Группа 2 Вопросы'!L64</f>
        <v>4</v>
      </c>
      <c r="W60" s="90" t="str">
        <f>'Группа 2 Вопросы'!M64</f>
        <v>ПРО</v>
      </c>
    </row>
    <row r="61" spans="1:23" x14ac:dyDescent="0.3">
      <c r="A61" s="82"/>
      <c r="B61" s="82"/>
      <c r="C61" s="82"/>
      <c r="D61" s="82"/>
      <c r="E61" s="82"/>
      <c r="F61" s="82"/>
      <c r="G61" s="82"/>
      <c r="H61" s="82"/>
      <c r="I61" s="82"/>
      <c r="J61" s="82"/>
      <c r="K61" s="82"/>
      <c r="L61" s="82"/>
      <c r="M61" s="82"/>
      <c r="N61" s="82"/>
      <c r="O61" s="88">
        <f>'Группа 2 Вопросы'!B65</f>
        <v>56</v>
      </c>
      <c r="P61" s="89">
        <f>'Группа 2 Вопросы'!D65</f>
        <v>0</v>
      </c>
      <c r="Q61" s="89">
        <f>'Группа 2 Вопросы'!E65</f>
        <v>0</v>
      </c>
      <c r="R61" s="89">
        <f>'Группа 2 Вопросы'!F65</f>
        <v>0</v>
      </c>
      <c r="S61" s="89">
        <f>'Группа 2 Вопросы'!G65</f>
        <v>1</v>
      </c>
      <c r="T61" s="89">
        <f>'Группа 2 Вопросы'!H65</f>
        <v>0</v>
      </c>
      <c r="U61" s="89">
        <f>'Группа 2 Вопросы'!K65</f>
        <v>2</v>
      </c>
      <c r="V61" s="89">
        <f>'Группа 2 Вопросы'!L65</f>
        <v>4</v>
      </c>
      <c r="W61" s="90" t="str">
        <f>'Группа 2 Вопросы'!M65</f>
        <v>ПРО</v>
      </c>
    </row>
    <row r="62" spans="1:23" x14ac:dyDescent="0.3">
      <c r="A62" s="82"/>
      <c r="B62" s="82"/>
      <c r="C62" s="82"/>
      <c r="D62" s="82"/>
      <c r="E62" s="82"/>
      <c r="F62" s="82"/>
      <c r="G62" s="82"/>
      <c r="H62" s="82"/>
      <c r="I62" s="82"/>
      <c r="J62" s="82"/>
      <c r="K62" s="82"/>
      <c r="L62" s="82"/>
      <c r="M62" s="82"/>
      <c r="N62" s="82"/>
      <c r="O62" s="88">
        <f>'Группа 2 Вопросы'!B66</f>
        <v>57</v>
      </c>
      <c r="P62" s="89">
        <f>'Группа 2 Вопросы'!D66</f>
        <v>0</v>
      </c>
      <c r="Q62" s="89">
        <f>'Группа 2 Вопросы'!E66</f>
        <v>0</v>
      </c>
      <c r="R62" s="89">
        <f>'Группа 2 Вопросы'!F66</f>
        <v>0</v>
      </c>
      <c r="S62" s="89">
        <f>'Группа 2 Вопросы'!G66</f>
        <v>0</v>
      </c>
      <c r="T62" s="89">
        <f>'Группа 2 Вопросы'!H66</f>
        <v>1</v>
      </c>
      <c r="U62" s="89">
        <f>'Группа 2 Вопросы'!K66</f>
        <v>2</v>
      </c>
      <c r="V62" s="89">
        <f>'Группа 2 Вопросы'!L66</f>
        <v>8</v>
      </c>
      <c r="W62" s="90" t="str">
        <f>'Группа 2 Вопросы'!M66</f>
        <v>ПРО</v>
      </c>
    </row>
    <row r="63" spans="1:23" x14ac:dyDescent="0.3">
      <c r="A63" s="82"/>
      <c r="B63" s="82"/>
      <c r="C63" s="82"/>
      <c r="D63" s="82"/>
      <c r="E63" s="82"/>
      <c r="F63" s="82"/>
      <c r="G63" s="82"/>
      <c r="H63" s="82"/>
      <c r="I63" s="82"/>
      <c r="J63" s="82"/>
      <c r="K63" s="82"/>
      <c r="L63" s="82"/>
      <c r="M63" s="82"/>
      <c r="N63" s="82"/>
      <c r="O63" s="88">
        <f>'Группа 2 Вопросы'!B67</f>
        <v>58</v>
      </c>
      <c r="P63" s="89">
        <f>'Группа 2 Вопросы'!D67</f>
        <v>0</v>
      </c>
      <c r="Q63" s="89">
        <f>'Группа 2 Вопросы'!E67</f>
        <v>0</v>
      </c>
      <c r="R63" s="89">
        <f>'Группа 2 Вопросы'!F67</f>
        <v>0</v>
      </c>
      <c r="S63" s="89">
        <f>'Группа 2 Вопросы'!G67</f>
        <v>0</v>
      </c>
      <c r="T63" s="89">
        <f>'Группа 2 Вопросы'!H67</f>
        <v>1</v>
      </c>
      <c r="U63" s="89">
        <f>'Группа 2 Вопросы'!K67</f>
        <v>2</v>
      </c>
      <c r="V63" s="89">
        <f>'Группа 2 Вопросы'!L67</f>
        <v>8</v>
      </c>
      <c r="W63" s="90" t="str">
        <f>'Группа 2 Вопросы'!M67</f>
        <v>ПРО</v>
      </c>
    </row>
    <row r="64" spans="1:23" x14ac:dyDescent="0.3">
      <c r="A64" s="82"/>
      <c r="B64" s="82"/>
      <c r="C64" s="82"/>
      <c r="D64" s="82"/>
      <c r="E64" s="82"/>
      <c r="F64" s="82"/>
      <c r="G64" s="82"/>
      <c r="H64" s="82"/>
      <c r="I64" s="82"/>
      <c r="J64" s="82"/>
      <c r="K64" s="82"/>
      <c r="L64" s="82"/>
      <c r="M64" s="82"/>
      <c r="N64" s="82"/>
      <c r="O64" s="88">
        <f>'Группа 2 Вопросы'!B68</f>
        <v>59</v>
      </c>
      <c r="P64" s="89">
        <f>'Группа 2 Вопросы'!D68</f>
        <v>0</v>
      </c>
      <c r="Q64" s="89">
        <f>'Группа 2 Вопросы'!E68</f>
        <v>0</v>
      </c>
      <c r="R64" s="89">
        <f>'Группа 2 Вопросы'!F68</f>
        <v>1</v>
      </c>
      <c r="S64" s="89">
        <f>'Группа 2 Вопросы'!G68</f>
        <v>0</v>
      </c>
      <c r="T64" s="89">
        <f>'Группа 2 Вопросы'!H68</f>
        <v>0</v>
      </c>
      <c r="U64" s="89">
        <f>'Группа 2 Вопросы'!K68</f>
        <v>3</v>
      </c>
      <c r="V64" s="89">
        <f>'Группа 2 Вопросы'!L68</f>
        <v>4</v>
      </c>
      <c r="W64" s="90" t="str">
        <f>'Группа 2 Вопросы'!M68</f>
        <v>ПРО</v>
      </c>
    </row>
    <row r="65" spans="1:23" x14ac:dyDescent="0.3">
      <c r="A65" s="82"/>
      <c r="B65" s="82"/>
      <c r="C65" s="82"/>
      <c r="D65" s="82"/>
      <c r="E65" s="82"/>
      <c r="F65" s="82"/>
      <c r="G65" s="82"/>
      <c r="H65" s="82"/>
      <c r="I65" s="82"/>
      <c r="J65" s="82"/>
      <c r="K65" s="82"/>
      <c r="L65" s="82"/>
      <c r="M65" s="82"/>
      <c r="N65" s="82"/>
      <c r="O65" s="88">
        <f>'Группа 2 Вопросы'!B69</f>
        <v>60</v>
      </c>
      <c r="P65" s="89">
        <f>'Группа 2 Вопросы'!D69</f>
        <v>0</v>
      </c>
      <c r="Q65" s="89">
        <f>'Группа 2 Вопросы'!E69</f>
        <v>1</v>
      </c>
      <c r="R65" s="89">
        <f>'Группа 2 Вопросы'!F69</f>
        <v>0</v>
      </c>
      <c r="S65" s="89">
        <f>'Группа 2 Вопросы'!G69</f>
        <v>0</v>
      </c>
      <c r="T65" s="89">
        <f>'Группа 2 Вопросы'!H69</f>
        <v>0</v>
      </c>
      <c r="U65" s="89">
        <f>'Группа 2 Вопросы'!K69</f>
        <v>4</v>
      </c>
      <c r="V65" s="89">
        <f>'Группа 2 Вопросы'!L69</f>
        <v>4</v>
      </c>
      <c r="W65" s="90" t="str">
        <f>'Группа 2 Вопросы'!M69</f>
        <v>ПРО</v>
      </c>
    </row>
    <row r="66" spans="1:23" x14ac:dyDescent="0.3">
      <c r="A66" s="82"/>
      <c r="B66" s="82"/>
      <c r="C66" s="82"/>
      <c r="D66" s="82"/>
      <c r="E66" s="82"/>
      <c r="F66" s="82"/>
      <c r="G66" s="82"/>
      <c r="H66" s="82"/>
      <c r="I66" s="82"/>
      <c r="J66" s="82"/>
      <c r="K66" s="82"/>
      <c r="L66" s="82"/>
      <c r="M66" s="82"/>
      <c r="N66" s="82"/>
      <c r="O66" s="88">
        <f>'Группа 2 Вопросы'!B70</f>
        <v>61</v>
      </c>
      <c r="P66" s="89">
        <f>'Группа 2 Вопросы'!D70</f>
        <v>0</v>
      </c>
      <c r="Q66" s="89">
        <f>'Группа 2 Вопросы'!E70</f>
        <v>1</v>
      </c>
      <c r="R66" s="89">
        <f>'Группа 2 Вопросы'!F70</f>
        <v>0</v>
      </c>
      <c r="S66" s="89">
        <f>'Группа 2 Вопросы'!G70</f>
        <v>0</v>
      </c>
      <c r="T66" s="89">
        <f>'Группа 2 Вопросы'!H70</f>
        <v>0</v>
      </c>
      <c r="U66" s="89">
        <f>'Группа 2 Вопросы'!K70</f>
        <v>4</v>
      </c>
      <c r="V66" s="89">
        <f>'Группа 2 Вопросы'!L70</f>
        <v>4</v>
      </c>
      <c r="W66" s="90" t="str">
        <f>'Группа 2 Вопросы'!M70</f>
        <v>ПРО</v>
      </c>
    </row>
    <row r="67" spans="1:23" x14ac:dyDescent="0.3">
      <c r="A67" s="82"/>
      <c r="B67" s="82"/>
      <c r="C67" s="82"/>
      <c r="D67" s="82"/>
      <c r="E67" s="82"/>
      <c r="F67" s="82"/>
      <c r="G67" s="82"/>
      <c r="H67" s="82"/>
      <c r="I67" s="82"/>
      <c r="J67" s="82"/>
      <c r="K67" s="82"/>
      <c r="L67" s="82"/>
      <c r="M67" s="82"/>
      <c r="N67" s="82"/>
      <c r="O67" s="88">
        <f>'Группа 2 Вопросы'!B71</f>
        <v>62</v>
      </c>
      <c r="P67" s="89">
        <f>'Группа 2 Вопросы'!D71</f>
        <v>0</v>
      </c>
      <c r="Q67" s="89">
        <f>'Группа 2 Вопросы'!E71</f>
        <v>1</v>
      </c>
      <c r="R67" s="89">
        <f>'Группа 2 Вопросы'!F71</f>
        <v>0</v>
      </c>
      <c r="S67" s="89">
        <f>'Группа 2 Вопросы'!G71</f>
        <v>0</v>
      </c>
      <c r="T67" s="89">
        <f>'Группа 2 Вопросы'!H71</f>
        <v>0</v>
      </c>
      <c r="U67" s="89">
        <f>'Группа 2 Вопросы'!K71</f>
        <v>4</v>
      </c>
      <c r="V67" s="89">
        <f>'Группа 2 Вопросы'!L71</f>
        <v>4</v>
      </c>
      <c r="W67" s="90" t="str">
        <f>'Группа 2 Вопросы'!M71</f>
        <v>ПРО</v>
      </c>
    </row>
    <row r="68" spans="1:23" x14ac:dyDescent="0.3">
      <c r="A68" s="82"/>
      <c r="B68" s="82"/>
      <c r="C68" s="82"/>
      <c r="D68" s="82"/>
      <c r="E68" s="82"/>
      <c r="F68" s="82"/>
      <c r="G68" s="82"/>
      <c r="H68" s="82"/>
      <c r="I68" s="82"/>
      <c r="J68" s="82"/>
      <c r="K68" s="82"/>
      <c r="L68" s="82"/>
      <c r="M68" s="82"/>
      <c r="N68" s="82"/>
      <c r="O68" s="88">
        <f>'Группа 2 Вопросы'!B72</f>
        <v>63</v>
      </c>
      <c r="P68" s="89">
        <f>'Группа 2 Вопросы'!D72</f>
        <v>0</v>
      </c>
      <c r="Q68" s="89">
        <f>'Группа 2 Вопросы'!E72</f>
        <v>1</v>
      </c>
      <c r="R68" s="89">
        <f>'Группа 2 Вопросы'!F72</f>
        <v>0</v>
      </c>
      <c r="S68" s="89">
        <f>'Группа 2 Вопросы'!G72</f>
        <v>0</v>
      </c>
      <c r="T68" s="89">
        <f>'Группа 2 Вопросы'!H72</f>
        <v>0</v>
      </c>
      <c r="U68" s="89">
        <f>'Группа 2 Вопросы'!K72</f>
        <v>4</v>
      </c>
      <c r="V68" s="89">
        <f>'Группа 2 Вопросы'!L72</f>
        <v>4</v>
      </c>
      <c r="W68" s="90" t="str">
        <f>'Группа 2 Вопросы'!M72</f>
        <v>ПРО</v>
      </c>
    </row>
    <row r="69" spans="1:23" x14ac:dyDescent="0.3">
      <c r="A69" s="82"/>
      <c r="B69" s="82"/>
      <c r="C69" s="82"/>
      <c r="D69" s="82"/>
      <c r="E69" s="82"/>
      <c r="F69" s="82"/>
      <c r="G69" s="82"/>
      <c r="H69" s="82"/>
      <c r="I69" s="82"/>
      <c r="J69" s="82"/>
      <c r="K69" s="82"/>
      <c r="L69" s="82"/>
      <c r="M69" s="82"/>
      <c r="N69" s="82"/>
      <c r="O69" s="88">
        <f>'Группа 2 Вопросы'!B73</f>
        <v>64</v>
      </c>
      <c r="P69" s="89">
        <f>'Группа 2 Вопросы'!D73</f>
        <v>0</v>
      </c>
      <c r="Q69" s="89">
        <f>'Группа 2 Вопросы'!E73</f>
        <v>0</v>
      </c>
      <c r="R69" s="89">
        <f>'Группа 2 Вопросы'!F73</f>
        <v>0</v>
      </c>
      <c r="S69" s="89">
        <f>'Группа 2 Вопросы'!G73</f>
        <v>0</v>
      </c>
      <c r="T69" s="89">
        <f>'Группа 2 Вопросы'!H73</f>
        <v>1</v>
      </c>
      <c r="U69" s="89">
        <f>'Группа 2 Вопросы'!K73</f>
        <v>1</v>
      </c>
      <c r="V69" s="89">
        <f>'Группа 2 Вопросы'!L73</f>
        <v>4</v>
      </c>
      <c r="W69" s="90" t="str">
        <f>'Группа 2 Вопросы'!M73</f>
        <v>ПРО</v>
      </c>
    </row>
    <row r="70" spans="1:23" x14ac:dyDescent="0.3">
      <c r="A70" s="82"/>
      <c r="B70" s="82"/>
      <c r="C70" s="82"/>
      <c r="D70" s="82"/>
      <c r="E70" s="82"/>
      <c r="F70" s="82"/>
      <c r="G70" s="82"/>
      <c r="H70" s="82"/>
      <c r="I70" s="82"/>
      <c r="J70" s="82"/>
      <c r="K70" s="82"/>
      <c r="L70" s="82"/>
      <c r="M70" s="82"/>
      <c r="N70" s="82"/>
      <c r="O70" s="88">
        <f>'Группа 2 Вопросы'!B74</f>
        <v>65</v>
      </c>
      <c r="P70" s="89">
        <f>'Группа 2 Вопросы'!D74</f>
        <v>0</v>
      </c>
      <c r="Q70" s="89">
        <f>'Группа 2 Вопросы'!E74</f>
        <v>1</v>
      </c>
      <c r="R70" s="89">
        <f>'Группа 2 Вопросы'!F74</f>
        <v>0</v>
      </c>
      <c r="S70" s="89">
        <f>'Группа 2 Вопросы'!G74</f>
        <v>0</v>
      </c>
      <c r="T70" s="89">
        <f>'Группа 2 Вопросы'!H74</f>
        <v>0</v>
      </c>
      <c r="U70" s="89">
        <f>'Группа 2 Вопросы'!K74</f>
        <v>4</v>
      </c>
      <c r="V70" s="89">
        <f>'Группа 2 Вопросы'!L74</f>
        <v>4</v>
      </c>
      <c r="W70" s="90" t="str">
        <f>'Группа 2 Вопросы'!M74</f>
        <v>ПРО</v>
      </c>
    </row>
    <row r="71" spans="1:23" x14ac:dyDescent="0.3">
      <c r="A71" s="82"/>
      <c r="B71" s="82"/>
      <c r="C71" s="82"/>
      <c r="D71" s="82"/>
      <c r="E71" s="82"/>
      <c r="F71" s="82"/>
      <c r="G71" s="82"/>
      <c r="H71" s="82"/>
      <c r="I71" s="82"/>
      <c r="J71" s="82"/>
      <c r="K71" s="82"/>
      <c r="L71" s="82"/>
      <c r="M71" s="82"/>
      <c r="N71" s="82"/>
      <c r="O71" s="88">
        <f>'Группа 2 Вопросы'!B75</f>
        <v>66</v>
      </c>
      <c r="P71" s="89">
        <f>'Группа 2 Вопросы'!D75</f>
        <v>0</v>
      </c>
      <c r="Q71" s="89">
        <f>'Группа 2 Вопросы'!E75</f>
        <v>0</v>
      </c>
      <c r="R71" s="89">
        <f>'Группа 2 Вопросы'!F75</f>
        <v>1</v>
      </c>
      <c r="S71" s="89">
        <f>'Группа 2 Вопросы'!G75</f>
        <v>0</v>
      </c>
      <c r="T71" s="89">
        <f>'Группа 2 Вопросы'!H75</f>
        <v>0</v>
      </c>
      <c r="U71" s="89">
        <f>'Группа 2 Вопросы'!K75</f>
        <v>3</v>
      </c>
      <c r="V71" s="89">
        <f>'Группа 2 Вопросы'!L75</f>
        <v>4</v>
      </c>
      <c r="W71" s="90" t="str">
        <f>'Группа 2 Вопросы'!M75</f>
        <v>ПРО</v>
      </c>
    </row>
    <row r="72" spans="1:23" x14ac:dyDescent="0.3">
      <c r="A72" s="82"/>
      <c r="B72" s="82"/>
      <c r="C72" s="82"/>
      <c r="D72" s="82"/>
      <c r="E72" s="82"/>
      <c r="F72" s="82"/>
      <c r="G72" s="82"/>
      <c r="H72" s="82"/>
      <c r="I72" s="82"/>
      <c r="J72" s="82"/>
      <c r="K72" s="82"/>
      <c r="L72" s="82"/>
      <c r="M72" s="82"/>
      <c r="N72" s="82"/>
      <c r="O72" s="88">
        <f>'Группа 2 Вопросы'!B76</f>
        <v>67</v>
      </c>
      <c r="P72" s="89">
        <f>'Группа 2 Вопросы'!D76</f>
        <v>0</v>
      </c>
      <c r="Q72" s="89">
        <f>'Группа 2 Вопросы'!E76</f>
        <v>0</v>
      </c>
      <c r="R72" s="89">
        <f>'Группа 2 Вопросы'!F76</f>
        <v>0</v>
      </c>
      <c r="S72" s="89">
        <f>'Группа 2 Вопросы'!G76</f>
        <v>1</v>
      </c>
      <c r="T72" s="89">
        <f>'Группа 2 Вопросы'!H76</f>
        <v>0</v>
      </c>
      <c r="U72" s="89">
        <f>'Группа 2 Вопросы'!K76</f>
        <v>2</v>
      </c>
      <c r="V72" s="89">
        <f>'Группа 2 Вопросы'!L76</f>
        <v>4</v>
      </c>
      <c r="W72" s="90" t="str">
        <f>'Группа 2 Вопросы'!M76</f>
        <v>ПРО</v>
      </c>
    </row>
    <row r="73" spans="1:23" x14ac:dyDescent="0.3">
      <c r="A73" s="82"/>
      <c r="B73" s="82"/>
      <c r="C73" s="82"/>
      <c r="D73" s="82"/>
      <c r="E73" s="82"/>
      <c r="F73" s="82"/>
      <c r="G73" s="82"/>
      <c r="H73" s="82"/>
      <c r="I73" s="82"/>
      <c r="J73" s="82"/>
      <c r="K73" s="82"/>
      <c r="L73" s="82"/>
      <c r="M73" s="82"/>
      <c r="N73" s="82"/>
      <c r="O73" s="88">
        <f>'Группа 2 Вопросы'!B77</f>
        <v>68</v>
      </c>
      <c r="P73" s="89">
        <f>'Группа 2 Вопросы'!D77</f>
        <v>0</v>
      </c>
      <c r="Q73" s="89">
        <f>'Группа 2 Вопросы'!E77</f>
        <v>0</v>
      </c>
      <c r="R73" s="89">
        <f>'Группа 2 Вопросы'!F77</f>
        <v>1</v>
      </c>
      <c r="S73" s="89">
        <f>'Группа 2 Вопросы'!G77</f>
        <v>0</v>
      </c>
      <c r="T73" s="89">
        <f>'Группа 2 Вопросы'!H77</f>
        <v>0</v>
      </c>
      <c r="U73" s="89">
        <f>'Группа 2 Вопросы'!K77</f>
        <v>3</v>
      </c>
      <c r="V73" s="89">
        <f>'Группа 2 Вопросы'!L77</f>
        <v>4</v>
      </c>
      <c r="W73" s="90" t="str">
        <f>'Группа 2 Вопросы'!M77</f>
        <v>ПРО</v>
      </c>
    </row>
    <row r="74" spans="1:23" x14ac:dyDescent="0.3">
      <c r="A74" s="82"/>
      <c r="B74" s="82"/>
      <c r="C74" s="82"/>
      <c r="D74" s="82"/>
      <c r="E74" s="82"/>
      <c r="F74" s="82"/>
      <c r="G74" s="82"/>
      <c r="H74" s="82"/>
      <c r="I74" s="82"/>
      <c r="J74" s="82"/>
      <c r="K74" s="82"/>
      <c r="L74" s="82"/>
      <c r="M74" s="82"/>
      <c r="N74" s="82"/>
      <c r="O74" s="88">
        <f>'Группа 2 Вопросы'!B78</f>
        <v>69</v>
      </c>
      <c r="P74" s="89">
        <f>'Группа 2 Вопросы'!D78</f>
        <v>0</v>
      </c>
      <c r="Q74" s="89">
        <f>'Группа 2 Вопросы'!E78</f>
        <v>1</v>
      </c>
      <c r="R74" s="89">
        <f>'Группа 2 Вопросы'!F78</f>
        <v>0</v>
      </c>
      <c r="S74" s="89">
        <f>'Группа 2 Вопросы'!G78</f>
        <v>0</v>
      </c>
      <c r="T74" s="89">
        <f>'Группа 2 Вопросы'!H78</f>
        <v>0</v>
      </c>
      <c r="U74" s="89">
        <f>'Группа 2 Вопросы'!K78</f>
        <v>4</v>
      </c>
      <c r="V74" s="89">
        <f>'Группа 2 Вопросы'!L78</f>
        <v>4</v>
      </c>
      <c r="W74" s="90" t="str">
        <f>'Группа 2 Вопросы'!M78</f>
        <v>ПРО</v>
      </c>
    </row>
    <row r="75" spans="1:23" x14ac:dyDescent="0.3">
      <c r="A75" s="82"/>
      <c r="B75" s="82"/>
      <c r="C75" s="82"/>
      <c r="D75" s="82"/>
      <c r="E75" s="82"/>
      <c r="F75" s="82"/>
      <c r="G75" s="82"/>
      <c r="H75" s="82"/>
      <c r="I75" s="82"/>
      <c r="J75" s="82"/>
      <c r="K75" s="82"/>
      <c r="L75" s="82"/>
      <c r="M75" s="82"/>
      <c r="N75" s="82"/>
      <c r="O75" s="88">
        <f>'Группа 2 Вопросы'!B79</f>
        <v>70</v>
      </c>
      <c r="P75" s="89">
        <f>'Группа 2 Вопросы'!D79</f>
        <v>0</v>
      </c>
      <c r="Q75" s="89">
        <f>'Группа 2 Вопросы'!E79</f>
        <v>1</v>
      </c>
      <c r="R75" s="89">
        <f>'Группа 2 Вопросы'!F79</f>
        <v>0</v>
      </c>
      <c r="S75" s="89">
        <f>'Группа 2 Вопросы'!G79</f>
        <v>0</v>
      </c>
      <c r="T75" s="89">
        <f>'Группа 2 Вопросы'!H79</f>
        <v>0</v>
      </c>
      <c r="U75" s="89">
        <f>'Группа 2 Вопросы'!K79</f>
        <v>8</v>
      </c>
      <c r="V75" s="89">
        <f>'Группа 2 Вопросы'!L79</f>
        <v>8</v>
      </c>
      <c r="W75" s="90" t="str">
        <f>'Группа 2 Вопросы'!M79</f>
        <v>ПРО</v>
      </c>
    </row>
    <row r="76" spans="1:23" x14ac:dyDescent="0.3">
      <c r="A76" s="82"/>
      <c r="B76" s="82"/>
      <c r="C76" s="82"/>
      <c r="D76" s="82"/>
      <c r="E76" s="82"/>
      <c r="F76" s="82"/>
      <c r="G76" s="82"/>
      <c r="H76" s="82"/>
      <c r="I76" s="82"/>
      <c r="J76" s="82"/>
      <c r="K76" s="82"/>
      <c r="L76" s="82"/>
      <c r="M76" s="82"/>
      <c r="N76" s="82"/>
      <c r="O76" s="88">
        <f>'Группа 2 Вопросы'!B80</f>
        <v>71</v>
      </c>
      <c r="P76" s="89">
        <f>'Группа 2 Вопросы'!D80</f>
        <v>0</v>
      </c>
      <c r="Q76" s="89">
        <f>'Группа 2 Вопросы'!E80</f>
        <v>0</v>
      </c>
      <c r="R76" s="89">
        <f>'Группа 2 Вопросы'!F80</f>
        <v>0</v>
      </c>
      <c r="S76" s="89">
        <f>'Группа 2 Вопросы'!G80</f>
        <v>1</v>
      </c>
      <c r="T76" s="89">
        <f>'Группа 2 Вопросы'!H80</f>
        <v>0</v>
      </c>
      <c r="U76" s="89">
        <f>'Группа 2 Вопросы'!K80</f>
        <v>2</v>
      </c>
      <c r="V76" s="89">
        <f>'Группа 2 Вопросы'!L80</f>
        <v>4</v>
      </c>
      <c r="W76" s="90" t="str">
        <f>'Группа 2 Вопросы'!M80</f>
        <v>ПРО</v>
      </c>
    </row>
    <row r="77" spans="1:23" x14ac:dyDescent="0.3">
      <c r="A77" s="82"/>
      <c r="B77" s="82"/>
      <c r="C77" s="82"/>
      <c r="D77" s="82"/>
      <c r="E77" s="82"/>
      <c r="F77" s="82"/>
      <c r="G77" s="82"/>
      <c r="H77" s="82"/>
      <c r="I77" s="82"/>
      <c r="J77" s="82"/>
      <c r="K77" s="82"/>
      <c r="L77" s="82"/>
      <c r="M77" s="82"/>
      <c r="N77" s="82"/>
      <c r="O77" s="88">
        <f>'Группа 2 Вопросы'!B81</f>
        <v>72</v>
      </c>
      <c r="P77" s="89">
        <f>'Группа 2 Вопросы'!D81</f>
        <v>0</v>
      </c>
      <c r="Q77" s="89">
        <f>'Группа 2 Вопросы'!E81</f>
        <v>0</v>
      </c>
      <c r="R77" s="89">
        <f>'Группа 2 Вопросы'!F81</f>
        <v>1</v>
      </c>
      <c r="S77" s="89">
        <f>'Группа 2 Вопросы'!G81</f>
        <v>0</v>
      </c>
      <c r="T77" s="89">
        <f>'Группа 2 Вопросы'!H81</f>
        <v>0</v>
      </c>
      <c r="U77" s="89">
        <f>'Группа 2 Вопросы'!K81</f>
        <v>3</v>
      </c>
      <c r="V77" s="89">
        <f>'Группа 2 Вопросы'!L81</f>
        <v>4</v>
      </c>
      <c r="W77" s="90" t="str">
        <f>'Группа 2 Вопросы'!M81</f>
        <v>ПРО</v>
      </c>
    </row>
    <row r="78" spans="1:23" x14ac:dyDescent="0.3">
      <c r="A78" s="82"/>
      <c r="B78" s="82"/>
      <c r="C78" s="82"/>
      <c r="D78" s="82"/>
      <c r="E78" s="82"/>
      <c r="F78" s="82"/>
      <c r="G78" s="82"/>
      <c r="H78" s="82"/>
      <c r="I78" s="82"/>
      <c r="J78" s="82"/>
      <c r="K78" s="82"/>
      <c r="L78" s="82"/>
      <c r="M78" s="82"/>
      <c r="N78" s="82"/>
      <c r="O78" s="88">
        <f>'Группа 2 Вопросы'!B82</f>
        <v>73</v>
      </c>
      <c r="P78" s="89">
        <f>'Группа 2 Вопросы'!D82</f>
        <v>0</v>
      </c>
      <c r="Q78" s="89">
        <f>'Группа 2 Вопросы'!E82</f>
        <v>1</v>
      </c>
      <c r="R78" s="89">
        <f>'Группа 2 Вопросы'!F82</f>
        <v>0</v>
      </c>
      <c r="S78" s="89">
        <f>'Группа 2 Вопросы'!G82</f>
        <v>0</v>
      </c>
      <c r="T78" s="89">
        <f>'Группа 2 Вопросы'!H82</f>
        <v>0</v>
      </c>
      <c r="U78" s="89">
        <f>'Группа 2 Вопросы'!K82</f>
        <v>4</v>
      </c>
      <c r="V78" s="89">
        <f>'Группа 2 Вопросы'!L82</f>
        <v>4</v>
      </c>
      <c r="W78" s="90" t="str">
        <f>'Группа 2 Вопросы'!M82</f>
        <v>ПРО</v>
      </c>
    </row>
    <row r="79" spans="1:23" x14ac:dyDescent="0.3">
      <c r="A79" s="82"/>
      <c r="B79" s="82"/>
      <c r="C79" s="82"/>
      <c r="D79" s="82"/>
      <c r="E79" s="82"/>
      <c r="F79" s="82"/>
      <c r="G79" s="82"/>
      <c r="H79" s="82"/>
      <c r="I79" s="82"/>
      <c r="J79" s="82"/>
      <c r="K79" s="82"/>
      <c r="L79" s="82"/>
      <c r="M79" s="82"/>
      <c r="N79" s="82"/>
      <c r="O79" s="88">
        <f>'Группа 2 Вопросы'!B83</f>
        <v>74</v>
      </c>
      <c r="P79" s="89">
        <f>'Группа 2 Вопросы'!D83</f>
        <v>1</v>
      </c>
      <c r="Q79" s="89">
        <f>'Группа 2 Вопросы'!E83</f>
        <v>0</v>
      </c>
      <c r="R79" s="89">
        <f>'Группа 2 Вопросы'!F83</f>
        <v>0</v>
      </c>
      <c r="S79" s="89">
        <f>'Группа 2 Вопросы'!G83</f>
        <v>0</v>
      </c>
      <c r="T79" s="89">
        <f>'Группа 2 Вопросы'!H83</f>
        <v>0</v>
      </c>
      <c r="U79" s="89">
        <f>'Группа 2 Вопросы'!K83</f>
        <v>0</v>
      </c>
      <c r="V79" s="89">
        <f>'Группа 2 Вопросы'!L83</f>
        <v>0</v>
      </c>
      <c r="W79" s="90" t="str">
        <f>'Группа 2 Вопросы'!M83</f>
        <v>ПРО</v>
      </c>
    </row>
    <row r="80" spans="1:23" x14ac:dyDescent="0.3">
      <c r="A80" s="82"/>
      <c r="B80" s="82"/>
      <c r="C80" s="82"/>
      <c r="D80" s="82"/>
      <c r="E80" s="82"/>
      <c r="F80" s="82"/>
      <c r="G80" s="82"/>
      <c r="H80" s="82"/>
      <c r="I80" s="82"/>
      <c r="J80" s="82"/>
      <c r="K80" s="82"/>
      <c r="L80" s="82"/>
      <c r="M80" s="82"/>
      <c r="N80" s="82"/>
      <c r="O80" s="88">
        <f>'Группа 2 Вопросы'!B84</f>
        <v>75</v>
      </c>
      <c r="P80" s="89">
        <f>'Группа 2 Вопросы'!D84</f>
        <v>0</v>
      </c>
      <c r="Q80" s="89">
        <f>'Группа 2 Вопросы'!E84</f>
        <v>1</v>
      </c>
      <c r="R80" s="89">
        <f>'Группа 2 Вопросы'!F84</f>
        <v>0</v>
      </c>
      <c r="S80" s="89">
        <f>'Группа 2 Вопросы'!G84</f>
        <v>0</v>
      </c>
      <c r="T80" s="89">
        <f>'Группа 2 Вопросы'!H84</f>
        <v>0</v>
      </c>
      <c r="U80" s="89">
        <f>'Группа 2 Вопросы'!K84</f>
        <v>4</v>
      </c>
      <c r="V80" s="89">
        <f>'Группа 2 Вопросы'!L84</f>
        <v>4</v>
      </c>
      <c r="W80" s="90" t="str">
        <f>'Группа 2 Вопросы'!M84</f>
        <v>ПРО</v>
      </c>
    </row>
    <row r="81" spans="1:23" x14ac:dyDescent="0.3">
      <c r="A81" s="82"/>
      <c r="B81" s="82"/>
      <c r="C81" s="82"/>
      <c r="D81" s="82"/>
      <c r="E81" s="82"/>
      <c r="F81" s="82"/>
      <c r="G81" s="82"/>
      <c r="H81" s="82"/>
      <c r="I81" s="82"/>
      <c r="J81" s="82"/>
      <c r="K81" s="82"/>
      <c r="L81" s="82"/>
      <c r="M81" s="82"/>
      <c r="N81" s="82"/>
      <c r="O81" s="88">
        <f>'Группа 2 Вопросы'!B85</f>
        <v>76</v>
      </c>
      <c r="P81" s="89">
        <f>'Группа 2 Вопросы'!D85</f>
        <v>0</v>
      </c>
      <c r="Q81" s="89">
        <f>'Группа 2 Вопросы'!E85</f>
        <v>1</v>
      </c>
      <c r="R81" s="89">
        <f>'Группа 2 Вопросы'!F85</f>
        <v>0</v>
      </c>
      <c r="S81" s="89">
        <f>'Группа 2 Вопросы'!G85</f>
        <v>0</v>
      </c>
      <c r="T81" s="89">
        <f>'Группа 2 Вопросы'!H85</f>
        <v>0</v>
      </c>
      <c r="U81" s="89">
        <f>'Группа 2 Вопросы'!K85</f>
        <v>4</v>
      </c>
      <c r="V81" s="89">
        <f>'Группа 2 Вопросы'!L85</f>
        <v>4</v>
      </c>
      <c r="W81" s="90" t="str">
        <f>'Группа 2 Вопросы'!M85</f>
        <v>ПРО</v>
      </c>
    </row>
    <row r="82" spans="1:23" x14ac:dyDescent="0.3">
      <c r="A82" s="82"/>
      <c r="B82" s="82"/>
      <c r="C82" s="82"/>
      <c r="D82" s="82"/>
      <c r="E82" s="82"/>
      <c r="F82" s="82"/>
      <c r="G82" s="82"/>
      <c r="H82" s="82"/>
      <c r="I82" s="82"/>
      <c r="J82" s="82"/>
      <c r="K82" s="82"/>
      <c r="L82" s="82"/>
      <c r="M82" s="82"/>
      <c r="N82" s="82"/>
      <c r="O82" s="88">
        <f>'Группа 2 Вопросы'!B86</f>
        <v>77</v>
      </c>
      <c r="P82" s="89">
        <f>'Группа 2 Вопросы'!D86</f>
        <v>0</v>
      </c>
      <c r="Q82" s="89">
        <f>'Группа 2 Вопросы'!E86</f>
        <v>0</v>
      </c>
      <c r="R82" s="89">
        <f>'Группа 2 Вопросы'!F86</f>
        <v>1</v>
      </c>
      <c r="S82" s="89">
        <f>'Группа 2 Вопросы'!G86</f>
        <v>0</v>
      </c>
      <c r="T82" s="89">
        <f>'Группа 2 Вопросы'!H86</f>
        <v>0</v>
      </c>
      <c r="U82" s="89">
        <f>'Группа 2 Вопросы'!K86</f>
        <v>3</v>
      </c>
      <c r="V82" s="89">
        <f>'Группа 2 Вопросы'!L86</f>
        <v>4</v>
      </c>
      <c r="W82" s="90" t="str">
        <f>'Группа 2 Вопросы'!M86</f>
        <v>ПРО</v>
      </c>
    </row>
    <row r="83" spans="1:23" x14ac:dyDescent="0.3">
      <c r="A83" s="82"/>
      <c r="B83" s="82"/>
      <c r="C83" s="82"/>
      <c r="D83" s="82"/>
      <c r="E83" s="82"/>
      <c r="F83" s="82"/>
      <c r="G83" s="82"/>
      <c r="H83" s="82"/>
      <c r="I83" s="82"/>
      <c r="J83" s="82"/>
      <c r="K83" s="82"/>
      <c r="L83" s="82"/>
      <c r="M83" s="82"/>
      <c r="N83" s="82"/>
      <c r="O83" s="88">
        <f>'Группа 2 Вопросы'!B87</f>
        <v>78</v>
      </c>
      <c r="P83" s="89">
        <f>'Группа 2 Вопросы'!D87</f>
        <v>0</v>
      </c>
      <c r="Q83" s="89">
        <f>'Группа 2 Вопросы'!E87</f>
        <v>0</v>
      </c>
      <c r="R83" s="89">
        <f>'Группа 2 Вопросы'!F87</f>
        <v>1</v>
      </c>
      <c r="S83" s="89">
        <f>'Группа 2 Вопросы'!G87</f>
        <v>0</v>
      </c>
      <c r="T83" s="89">
        <f>'Группа 2 Вопросы'!H87</f>
        <v>0</v>
      </c>
      <c r="U83" s="89">
        <f>'Группа 2 Вопросы'!K87</f>
        <v>3</v>
      </c>
      <c r="V83" s="89">
        <f>'Группа 2 Вопросы'!L87</f>
        <v>4</v>
      </c>
      <c r="W83" s="90" t="str">
        <f>'Группа 2 Вопросы'!M87</f>
        <v>ПРО</v>
      </c>
    </row>
    <row r="84" spans="1:23" x14ac:dyDescent="0.3">
      <c r="A84" s="82"/>
      <c r="B84" s="82"/>
      <c r="C84" s="82"/>
      <c r="D84" s="82"/>
      <c r="E84" s="82"/>
      <c r="F84" s="82"/>
      <c r="G84" s="82"/>
      <c r="H84" s="82"/>
      <c r="I84" s="82"/>
      <c r="J84" s="82"/>
      <c r="K84" s="82"/>
      <c r="L84" s="82"/>
      <c r="M84" s="82"/>
      <c r="N84" s="82"/>
      <c r="O84" s="88">
        <f>'Группа 2 Вопросы'!B88</f>
        <v>79</v>
      </c>
      <c r="P84" s="89">
        <f>'Группа 2 Вопросы'!D88</f>
        <v>0</v>
      </c>
      <c r="Q84" s="89">
        <f>'Группа 2 Вопросы'!E88</f>
        <v>1</v>
      </c>
      <c r="R84" s="89">
        <f>'Группа 2 Вопросы'!F88</f>
        <v>0</v>
      </c>
      <c r="S84" s="89">
        <f>'Группа 2 Вопросы'!G88</f>
        <v>0</v>
      </c>
      <c r="T84" s="89">
        <f>'Группа 2 Вопросы'!H88</f>
        <v>0</v>
      </c>
      <c r="U84" s="89">
        <f>'Группа 2 Вопросы'!K88</f>
        <v>4</v>
      </c>
      <c r="V84" s="89">
        <f>'Группа 2 Вопросы'!L88</f>
        <v>4</v>
      </c>
      <c r="W84" s="90" t="str">
        <f>'Группа 2 Вопросы'!M88</f>
        <v>ПРО</v>
      </c>
    </row>
    <row r="85" spans="1:23" x14ac:dyDescent="0.3">
      <c r="A85" s="82"/>
      <c r="B85" s="82"/>
      <c r="C85" s="82"/>
      <c r="D85" s="82"/>
      <c r="E85" s="82"/>
      <c r="F85" s="82"/>
      <c r="G85" s="82"/>
      <c r="H85" s="82"/>
      <c r="I85" s="82"/>
      <c r="J85" s="82"/>
      <c r="K85" s="82"/>
      <c r="L85" s="82"/>
      <c r="M85" s="82"/>
      <c r="N85" s="82"/>
      <c r="O85" s="88">
        <f>'Группа 2 Вопросы'!B89</f>
        <v>80</v>
      </c>
      <c r="P85" s="89">
        <f>'Группа 2 Вопросы'!D89</f>
        <v>1</v>
      </c>
      <c r="Q85" s="89">
        <f>'Группа 2 Вопросы'!E89</f>
        <v>0</v>
      </c>
      <c r="R85" s="89">
        <f>'Группа 2 Вопросы'!F89</f>
        <v>0</v>
      </c>
      <c r="S85" s="89">
        <f>'Группа 2 Вопросы'!G89</f>
        <v>0</v>
      </c>
      <c r="T85" s="89">
        <f>'Группа 2 Вопросы'!H89</f>
        <v>0</v>
      </c>
      <c r="U85" s="89">
        <f>'Группа 2 Вопросы'!K89</f>
        <v>0</v>
      </c>
      <c r="V85" s="89">
        <f>'Группа 2 Вопросы'!L89</f>
        <v>0</v>
      </c>
      <c r="W85" s="90" t="str">
        <f>'Группа 2 Вопросы'!M89</f>
        <v>ПРО</v>
      </c>
    </row>
    <row r="86" spans="1:23" x14ac:dyDescent="0.3">
      <c r="A86" s="82"/>
      <c r="B86" s="82"/>
      <c r="C86" s="82"/>
      <c r="D86" s="82"/>
      <c r="E86" s="82"/>
      <c r="F86" s="82"/>
      <c r="G86" s="82"/>
      <c r="H86" s="82"/>
      <c r="I86" s="82"/>
      <c r="J86" s="82"/>
      <c r="K86" s="82"/>
      <c r="L86" s="82"/>
      <c r="M86" s="82"/>
      <c r="N86" s="82"/>
      <c r="O86" s="88">
        <f>'Группа 2 Вопросы'!B90</f>
        <v>81</v>
      </c>
      <c r="P86" s="89">
        <f>'Группа 2 Вопросы'!D90</f>
        <v>0</v>
      </c>
      <c r="Q86" s="89">
        <f>'Группа 2 Вопросы'!E90</f>
        <v>0</v>
      </c>
      <c r="R86" s="89">
        <f>'Группа 2 Вопросы'!F90</f>
        <v>0</v>
      </c>
      <c r="S86" s="89">
        <f>'Группа 2 Вопросы'!G90</f>
        <v>0</v>
      </c>
      <c r="T86" s="89">
        <f>'Группа 2 Вопросы'!H90</f>
        <v>1</v>
      </c>
      <c r="U86" s="89">
        <f>'Группа 2 Вопросы'!K90</f>
        <v>2</v>
      </c>
      <c r="V86" s="89">
        <f>'Группа 2 Вопросы'!L90</f>
        <v>8</v>
      </c>
      <c r="W86" s="90" t="str">
        <f>'Группа 2 Вопросы'!M90</f>
        <v>ПРО</v>
      </c>
    </row>
    <row r="87" spans="1:23" x14ac:dyDescent="0.3">
      <c r="A87" s="82"/>
      <c r="B87" s="82"/>
      <c r="C87" s="82"/>
      <c r="D87" s="82"/>
      <c r="E87" s="82"/>
      <c r="F87" s="82"/>
      <c r="G87" s="82"/>
      <c r="H87" s="82"/>
      <c r="I87" s="82"/>
      <c r="J87" s="82"/>
      <c r="K87" s="82"/>
      <c r="L87" s="82"/>
      <c r="M87" s="82"/>
      <c r="N87" s="82"/>
      <c r="O87" s="88">
        <f>'Группа 2 Вопросы'!B91</f>
        <v>82</v>
      </c>
      <c r="P87" s="89">
        <f>'Группа 2 Вопросы'!D91</f>
        <v>0</v>
      </c>
      <c r="Q87" s="89">
        <f>'Группа 2 Вопросы'!E91</f>
        <v>0</v>
      </c>
      <c r="R87" s="89">
        <f>'Группа 2 Вопросы'!F91</f>
        <v>1</v>
      </c>
      <c r="S87" s="89">
        <f>'Группа 2 Вопросы'!G91</f>
        <v>0</v>
      </c>
      <c r="T87" s="89">
        <f>'Группа 2 Вопросы'!H91</f>
        <v>0</v>
      </c>
      <c r="U87" s="89">
        <f>'Группа 2 Вопросы'!K91</f>
        <v>6</v>
      </c>
      <c r="V87" s="89">
        <f>'Группа 2 Вопросы'!L91</f>
        <v>8</v>
      </c>
      <c r="W87" s="90" t="str">
        <f>'Группа 2 Вопросы'!M91</f>
        <v>ПРО</v>
      </c>
    </row>
    <row r="88" spans="1:23" x14ac:dyDescent="0.3">
      <c r="A88" s="82"/>
      <c r="B88" s="82"/>
      <c r="C88" s="82"/>
      <c r="D88" s="82"/>
      <c r="E88" s="82"/>
      <c r="F88" s="82"/>
      <c r="G88" s="82"/>
      <c r="H88" s="82"/>
      <c r="I88" s="82"/>
      <c r="J88" s="82"/>
      <c r="K88" s="82"/>
      <c r="L88" s="82"/>
      <c r="M88" s="82"/>
      <c r="N88" s="82"/>
      <c r="O88" s="88">
        <f>'Группа 2 Вопросы'!B92</f>
        <v>83</v>
      </c>
      <c r="P88" s="89">
        <f>'Группа 2 Вопросы'!D92</f>
        <v>0</v>
      </c>
      <c r="Q88" s="89">
        <f>'Группа 2 Вопросы'!E92</f>
        <v>0</v>
      </c>
      <c r="R88" s="89">
        <f>'Группа 2 Вопросы'!F92</f>
        <v>1</v>
      </c>
      <c r="S88" s="89">
        <f>'Группа 2 Вопросы'!G92</f>
        <v>0</v>
      </c>
      <c r="T88" s="89">
        <f>'Группа 2 Вопросы'!H92</f>
        <v>0</v>
      </c>
      <c r="U88" s="89">
        <f>'Группа 2 Вопросы'!K92</f>
        <v>6</v>
      </c>
      <c r="V88" s="89">
        <f>'Группа 2 Вопросы'!L92</f>
        <v>8</v>
      </c>
      <c r="W88" s="90" t="str">
        <f>'Группа 2 Вопросы'!M92</f>
        <v>ПРО</v>
      </c>
    </row>
    <row r="89" spans="1:23" x14ac:dyDescent="0.3">
      <c r="A89" s="82"/>
      <c r="B89" s="82"/>
      <c r="C89" s="82"/>
      <c r="D89" s="82"/>
      <c r="E89" s="82"/>
      <c r="F89" s="82"/>
      <c r="G89" s="82"/>
      <c r="H89" s="82"/>
      <c r="I89" s="82"/>
      <c r="J89" s="82"/>
      <c r="K89" s="82"/>
      <c r="L89" s="82"/>
      <c r="M89" s="82"/>
      <c r="N89" s="82"/>
      <c r="O89" s="88">
        <f>'Группа 2 Вопросы'!B95</f>
        <v>84</v>
      </c>
      <c r="P89" s="89">
        <f>'Группа 2 Вопросы'!D95</f>
        <v>0</v>
      </c>
      <c r="Q89" s="89">
        <f>'Группа 2 Вопросы'!E95</f>
        <v>0</v>
      </c>
      <c r="R89" s="89">
        <f>'Группа 2 Вопросы'!F95</f>
        <v>0</v>
      </c>
      <c r="S89" s="89">
        <f>'Группа 2 Вопросы'!G95</f>
        <v>0</v>
      </c>
      <c r="T89" s="89">
        <f>'Группа 2 Вопросы'!H95</f>
        <v>1</v>
      </c>
      <c r="U89" s="89">
        <f>'Группа 2 Вопросы'!K95</f>
        <v>2</v>
      </c>
      <c r="V89" s="89">
        <f>'Группа 2 Вопросы'!L95</f>
        <v>8</v>
      </c>
      <c r="W89" s="90" t="str">
        <f>'Группа 2 Вопросы'!M95</f>
        <v>ОКУ</v>
      </c>
    </row>
    <row r="90" spans="1:23" x14ac:dyDescent="0.3">
      <c r="A90" s="82"/>
      <c r="B90" s="82"/>
      <c r="C90" s="82"/>
      <c r="D90" s="82"/>
      <c r="E90" s="82"/>
      <c r="F90" s="82"/>
      <c r="G90" s="82"/>
      <c r="H90" s="82"/>
      <c r="I90" s="82"/>
      <c r="J90" s="82"/>
      <c r="K90" s="82"/>
      <c r="L90" s="82"/>
      <c r="M90" s="82"/>
      <c r="N90" s="82"/>
      <c r="O90" s="88">
        <f>'Группа 2 Вопросы'!B96</f>
        <v>85</v>
      </c>
      <c r="P90" s="89">
        <f>'Группа 2 Вопросы'!D96</f>
        <v>0</v>
      </c>
      <c r="Q90" s="89">
        <f>'Группа 2 Вопросы'!E96</f>
        <v>0</v>
      </c>
      <c r="R90" s="89">
        <f>'Группа 2 Вопросы'!F96</f>
        <v>1</v>
      </c>
      <c r="S90" s="89">
        <f>'Группа 2 Вопросы'!G96</f>
        <v>0</v>
      </c>
      <c r="T90" s="89">
        <f>'Группа 2 Вопросы'!H96</f>
        <v>0</v>
      </c>
      <c r="U90" s="89">
        <f>'Группа 2 Вопросы'!K96</f>
        <v>3</v>
      </c>
      <c r="V90" s="89">
        <f>'Группа 2 Вопросы'!L96</f>
        <v>4</v>
      </c>
      <c r="W90" s="90" t="str">
        <f>'Группа 2 Вопросы'!M96</f>
        <v>ОКУ</v>
      </c>
    </row>
    <row r="91" spans="1:23" x14ac:dyDescent="0.3">
      <c r="A91" s="82"/>
      <c r="B91" s="82"/>
      <c r="C91" s="82"/>
      <c r="D91" s="82"/>
      <c r="E91" s="82"/>
      <c r="F91" s="82"/>
      <c r="G91" s="82"/>
      <c r="H91" s="82"/>
      <c r="I91" s="82"/>
      <c r="J91" s="82"/>
      <c r="K91" s="82"/>
      <c r="L91" s="82"/>
      <c r="M91" s="82"/>
      <c r="N91" s="82"/>
      <c r="O91" s="88">
        <f>'Группа 2 Вопросы'!B97</f>
        <v>86</v>
      </c>
      <c r="P91" s="89">
        <f>'Группа 2 Вопросы'!D97</f>
        <v>0</v>
      </c>
      <c r="Q91" s="89">
        <f>'Группа 2 Вопросы'!E97</f>
        <v>1</v>
      </c>
      <c r="R91" s="89">
        <f>'Группа 2 Вопросы'!F97</f>
        <v>0</v>
      </c>
      <c r="S91" s="89">
        <f>'Группа 2 Вопросы'!G97</f>
        <v>0</v>
      </c>
      <c r="T91" s="89">
        <f>'Группа 2 Вопросы'!H97</f>
        <v>0</v>
      </c>
      <c r="U91" s="89">
        <f>'Группа 2 Вопросы'!K97</f>
        <v>4</v>
      </c>
      <c r="V91" s="89">
        <f>'Группа 2 Вопросы'!L97</f>
        <v>4</v>
      </c>
      <c r="W91" s="90" t="str">
        <f>'Группа 2 Вопросы'!M97</f>
        <v>ОКУ</v>
      </c>
    </row>
    <row r="92" spans="1:23" x14ac:dyDescent="0.3">
      <c r="A92" s="82"/>
      <c r="B92" s="82"/>
      <c r="C92" s="82"/>
      <c r="D92" s="82"/>
      <c r="E92" s="82"/>
      <c r="F92" s="82"/>
      <c r="G92" s="82"/>
      <c r="H92" s="82"/>
      <c r="I92" s="82"/>
      <c r="J92" s="82"/>
      <c r="K92" s="82"/>
      <c r="L92" s="82"/>
      <c r="M92" s="82"/>
      <c r="N92" s="82"/>
      <c r="O92" s="88">
        <f>'Группа 2 Вопросы'!B98</f>
        <v>87</v>
      </c>
      <c r="P92" s="89">
        <f>'Группа 2 Вопросы'!D98</f>
        <v>1</v>
      </c>
      <c r="Q92" s="89">
        <f>'Группа 2 Вопросы'!E98</f>
        <v>0</v>
      </c>
      <c r="R92" s="89">
        <f>'Группа 2 Вопросы'!F98</f>
        <v>0</v>
      </c>
      <c r="S92" s="89">
        <f>'Группа 2 Вопросы'!G98</f>
        <v>0</v>
      </c>
      <c r="T92" s="89">
        <f>'Группа 2 Вопросы'!H98</f>
        <v>0</v>
      </c>
      <c r="U92" s="89">
        <f>'Группа 2 Вопросы'!K98</f>
        <v>0</v>
      </c>
      <c r="V92" s="89">
        <f>'Группа 2 Вопросы'!L98</f>
        <v>0</v>
      </c>
      <c r="W92" s="90" t="str">
        <f>'Группа 2 Вопросы'!M98</f>
        <v>ОКУ</v>
      </c>
    </row>
    <row r="93" spans="1:23" x14ac:dyDescent="0.3">
      <c r="A93" s="82"/>
      <c r="B93" s="82"/>
      <c r="C93" s="82"/>
      <c r="D93" s="82"/>
      <c r="E93" s="82"/>
      <c r="F93" s="82"/>
      <c r="G93" s="82"/>
      <c r="H93" s="82"/>
      <c r="I93" s="82"/>
      <c r="J93" s="82"/>
      <c r="K93" s="82"/>
      <c r="L93" s="82"/>
      <c r="M93" s="82"/>
      <c r="N93" s="82"/>
      <c r="O93" s="88">
        <f>'Группа 2 Вопросы'!B99</f>
        <v>88</v>
      </c>
      <c r="P93" s="89">
        <f>'Группа 2 Вопросы'!D99</f>
        <v>0</v>
      </c>
      <c r="Q93" s="89">
        <f>'Группа 2 Вопросы'!E99</f>
        <v>0</v>
      </c>
      <c r="R93" s="89">
        <f>'Группа 2 Вопросы'!F99</f>
        <v>0</v>
      </c>
      <c r="S93" s="89">
        <f>'Группа 2 Вопросы'!G99</f>
        <v>1</v>
      </c>
      <c r="T93" s="89">
        <f>'Группа 2 Вопросы'!H99</f>
        <v>0</v>
      </c>
      <c r="U93" s="89">
        <f>'Группа 2 Вопросы'!K99</f>
        <v>2</v>
      </c>
      <c r="V93" s="89">
        <f>'Группа 2 Вопросы'!L99</f>
        <v>4</v>
      </c>
      <c r="W93" s="90" t="str">
        <f>'Группа 2 Вопросы'!M99</f>
        <v>ОКУ</v>
      </c>
    </row>
    <row r="94" spans="1:23" x14ac:dyDescent="0.3">
      <c r="A94" s="82"/>
      <c r="B94" s="82"/>
      <c r="C94" s="82"/>
      <c r="D94" s="82"/>
      <c r="E94" s="82"/>
      <c r="F94" s="82"/>
      <c r="G94" s="82"/>
      <c r="H94" s="82"/>
      <c r="I94" s="82"/>
      <c r="J94" s="82"/>
      <c r="K94" s="82"/>
      <c r="L94" s="82"/>
      <c r="M94" s="82"/>
      <c r="N94" s="82"/>
      <c r="O94" s="88">
        <f>'Группа 2 Вопросы'!B100</f>
        <v>89</v>
      </c>
      <c r="P94" s="89">
        <f>'Группа 2 Вопросы'!D100</f>
        <v>0</v>
      </c>
      <c r="Q94" s="89">
        <f>'Группа 2 Вопросы'!E100</f>
        <v>1</v>
      </c>
      <c r="R94" s="89">
        <f>'Группа 2 Вопросы'!F100</f>
        <v>0</v>
      </c>
      <c r="S94" s="89">
        <f>'Группа 2 Вопросы'!G100</f>
        <v>0</v>
      </c>
      <c r="T94" s="89">
        <f>'Группа 2 Вопросы'!H100</f>
        <v>0</v>
      </c>
      <c r="U94" s="89">
        <f>'Группа 2 Вопросы'!K100</f>
        <v>4</v>
      </c>
      <c r="V94" s="89">
        <f>'Группа 2 Вопросы'!L100</f>
        <v>4</v>
      </c>
      <c r="W94" s="90" t="str">
        <f>'Группа 2 Вопросы'!M100</f>
        <v>ОКУ</v>
      </c>
    </row>
    <row r="95" spans="1:23" x14ac:dyDescent="0.3">
      <c r="A95" s="82"/>
      <c r="B95" s="82"/>
      <c r="C95" s="82"/>
      <c r="D95" s="82"/>
      <c r="E95" s="82"/>
      <c r="F95" s="82"/>
      <c r="G95" s="82"/>
      <c r="H95" s="82"/>
      <c r="I95" s="82"/>
      <c r="J95" s="82"/>
      <c r="K95" s="82"/>
      <c r="L95" s="82"/>
      <c r="M95" s="82"/>
      <c r="N95" s="82"/>
      <c r="O95" s="88">
        <f>'Группа 2 Вопросы'!B103</f>
        <v>90</v>
      </c>
      <c r="P95" s="89">
        <f>'Группа 2 Вопросы'!D103</f>
        <v>0</v>
      </c>
      <c r="Q95" s="89">
        <f>'Группа 2 Вопросы'!E103</f>
        <v>1</v>
      </c>
      <c r="R95" s="89">
        <f>'Группа 2 Вопросы'!F103</f>
        <v>0</v>
      </c>
      <c r="S95" s="89">
        <f>'Группа 2 Вопросы'!G103</f>
        <v>0</v>
      </c>
      <c r="T95" s="89">
        <f>'Группа 2 Вопросы'!H103</f>
        <v>0</v>
      </c>
      <c r="U95" s="89">
        <f>'Группа 2 Вопросы'!K103</f>
        <v>4</v>
      </c>
      <c r="V95" s="89">
        <f>'Группа 2 Вопросы'!L103</f>
        <v>4</v>
      </c>
      <c r="W95" s="90" t="str">
        <f>'Группа 2 Вопросы'!M103</f>
        <v>ДМЭ</v>
      </c>
    </row>
    <row r="96" spans="1:23" x14ac:dyDescent="0.3">
      <c r="A96" s="82"/>
      <c r="B96" s="82"/>
      <c r="C96" s="82"/>
      <c r="D96" s="82"/>
      <c r="E96" s="82"/>
      <c r="F96" s="82"/>
      <c r="G96" s="82"/>
      <c r="H96" s="82"/>
      <c r="I96" s="82"/>
      <c r="J96" s="82"/>
      <c r="K96" s="82"/>
      <c r="L96" s="82"/>
      <c r="M96" s="82"/>
      <c r="N96" s="82"/>
      <c r="O96" s="88">
        <f>'Группа 2 Вопросы'!B104</f>
        <v>91</v>
      </c>
      <c r="P96" s="89">
        <f>'Группа 2 Вопросы'!D104</f>
        <v>0</v>
      </c>
      <c r="Q96" s="89">
        <f>'Группа 2 Вопросы'!E104</f>
        <v>0</v>
      </c>
      <c r="R96" s="89">
        <f>'Группа 2 Вопросы'!F104</f>
        <v>0</v>
      </c>
      <c r="S96" s="89">
        <f>'Группа 2 Вопросы'!G104</f>
        <v>0</v>
      </c>
      <c r="T96" s="89">
        <f>'Группа 2 Вопросы'!H104</f>
        <v>1</v>
      </c>
      <c r="U96" s="89">
        <f>'Группа 2 Вопросы'!K104</f>
        <v>1</v>
      </c>
      <c r="V96" s="89">
        <f>'Группа 2 Вопросы'!L104</f>
        <v>4</v>
      </c>
      <c r="W96" s="90" t="str">
        <f>'Группа 2 Вопросы'!M104</f>
        <v>ДМЭ</v>
      </c>
    </row>
    <row r="97" spans="1:23" x14ac:dyDescent="0.3">
      <c r="A97" s="82"/>
      <c r="B97" s="82"/>
      <c r="C97" s="82"/>
      <c r="D97" s="82"/>
      <c r="E97" s="82"/>
      <c r="F97" s="82"/>
      <c r="G97" s="82"/>
      <c r="H97" s="82"/>
      <c r="I97" s="82"/>
      <c r="J97" s="82"/>
      <c r="K97" s="82"/>
      <c r="L97" s="82"/>
      <c r="M97" s="82"/>
      <c r="N97" s="82"/>
      <c r="O97" s="88">
        <f>'Группа 2 Вопросы'!B105</f>
        <v>92</v>
      </c>
      <c r="P97" s="89">
        <f>'Группа 2 Вопросы'!D105</f>
        <v>0</v>
      </c>
      <c r="Q97" s="89">
        <f>'Группа 2 Вопросы'!E105</f>
        <v>0</v>
      </c>
      <c r="R97" s="89">
        <f>'Группа 2 Вопросы'!F105</f>
        <v>0</v>
      </c>
      <c r="S97" s="89">
        <f>'Группа 2 Вопросы'!G105</f>
        <v>1</v>
      </c>
      <c r="T97" s="89">
        <f>'Группа 2 Вопросы'!H105</f>
        <v>0</v>
      </c>
      <c r="U97" s="89">
        <f>'Группа 2 Вопросы'!K105</f>
        <v>2</v>
      </c>
      <c r="V97" s="89">
        <f>'Группа 2 Вопросы'!L105</f>
        <v>4</v>
      </c>
      <c r="W97" s="90" t="str">
        <f>'Группа 2 Вопросы'!M105</f>
        <v>ДМЭ</v>
      </c>
    </row>
    <row r="98" spans="1:23" x14ac:dyDescent="0.3">
      <c r="A98" s="82"/>
      <c r="B98" s="82"/>
      <c r="C98" s="82"/>
      <c r="D98" s="82"/>
      <c r="E98" s="82"/>
      <c r="F98" s="82"/>
      <c r="G98" s="82"/>
      <c r="H98" s="82"/>
      <c r="I98" s="82"/>
      <c r="J98" s="82"/>
      <c r="K98" s="82"/>
      <c r="L98" s="82"/>
      <c r="M98" s="82"/>
      <c r="N98" s="82"/>
      <c r="O98" s="88">
        <f>'Группа 2 Вопросы'!B106</f>
        <v>93</v>
      </c>
      <c r="P98" s="89">
        <f>'Группа 2 Вопросы'!D106</f>
        <v>0</v>
      </c>
      <c r="Q98" s="89">
        <f>'Группа 2 Вопросы'!E106</f>
        <v>1</v>
      </c>
      <c r="R98" s="89">
        <f>'Группа 2 Вопросы'!F106</f>
        <v>0</v>
      </c>
      <c r="S98" s="89">
        <f>'Группа 2 Вопросы'!G106</f>
        <v>0</v>
      </c>
      <c r="T98" s="89">
        <f>'Группа 2 Вопросы'!H106</f>
        <v>0</v>
      </c>
      <c r="U98" s="89">
        <f>'Группа 2 Вопросы'!K106</f>
        <v>4</v>
      </c>
      <c r="V98" s="89">
        <f>'Группа 2 Вопросы'!L106</f>
        <v>4</v>
      </c>
      <c r="W98" s="90" t="str">
        <f>'Группа 2 Вопросы'!M106</f>
        <v>ДМЭ</v>
      </c>
    </row>
    <row r="99" spans="1:23" x14ac:dyDescent="0.3">
      <c r="A99" s="82"/>
      <c r="B99" s="82"/>
      <c r="C99" s="82"/>
      <c r="D99" s="82"/>
      <c r="E99" s="82"/>
      <c r="F99" s="82"/>
      <c r="G99" s="82"/>
      <c r="H99" s="82"/>
      <c r="I99" s="82"/>
      <c r="J99" s="82"/>
      <c r="K99" s="82"/>
      <c r="L99" s="82"/>
      <c r="M99" s="82"/>
      <c r="N99" s="82"/>
      <c r="O99" s="88">
        <f>'Группа 2 Вопросы'!B107</f>
        <v>94</v>
      </c>
      <c r="P99" s="89">
        <f>'Группа 2 Вопросы'!D107</f>
        <v>0</v>
      </c>
      <c r="Q99" s="89">
        <f>'Группа 2 Вопросы'!E107</f>
        <v>0</v>
      </c>
      <c r="R99" s="89">
        <f>'Группа 2 Вопросы'!F107</f>
        <v>0</v>
      </c>
      <c r="S99" s="89">
        <f>'Группа 2 Вопросы'!G107</f>
        <v>1</v>
      </c>
      <c r="T99" s="89">
        <f>'Группа 2 Вопросы'!H107</f>
        <v>0</v>
      </c>
      <c r="U99" s="89">
        <f>'Группа 2 Вопросы'!K107</f>
        <v>2</v>
      </c>
      <c r="V99" s="89">
        <f>'Группа 2 Вопросы'!L107</f>
        <v>4</v>
      </c>
      <c r="W99" s="90" t="str">
        <f>'Группа 2 Вопросы'!M107</f>
        <v>ДМЭ</v>
      </c>
    </row>
    <row r="100" spans="1:23" x14ac:dyDescent="0.3">
      <c r="A100" s="82"/>
      <c r="B100" s="82"/>
      <c r="C100" s="82"/>
      <c r="D100" s="82"/>
      <c r="E100" s="82"/>
      <c r="F100" s="82"/>
      <c r="G100" s="82"/>
      <c r="H100" s="82"/>
      <c r="I100" s="82"/>
      <c r="J100" s="82"/>
      <c r="K100" s="82"/>
      <c r="L100" s="82"/>
      <c r="M100" s="82"/>
      <c r="N100" s="82"/>
      <c r="O100" s="88">
        <f>'Группа 2 Вопросы'!B109</f>
        <v>95</v>
      </c>
      <c r="P100" s="89">
        <f>'Группа 2 Вопросы'!D109</f>
        <v>0</v>
      </c>
      <c r="Q100" s="89">
        <f>'Группа 2 Вопросы'!E109</f>
        <v>0</v>
      </c>
      <c r="R100" s="89">
        <f>'Группа 2 Вопросы'!F109</f>
        <v>0</v>
      </c>
      <c r="S100" s="89">
        <f>'Группа 2 Вопросы'!G109</f>
        <v>1</v>
      </c>
      <c r="T100" s="89">
        <f>'Группа 2 Вопросы'!H109</f>
        <v>0</v>
      </c>
      <c r="U100" s="89">
        <f>'Группа 2 Вопросы'!K109</f>
        <v>2</v>
      </c>
      <c r="V100" s="89">
        <f>'Группа 2 Вопросы'!L109</f>
        <v>4</v>
      </c>
      <c r="W100" s="90" t="str">
        <f>'Группа 2 Вопросы'!M109</f>
        <v>УВП</v>
      </c>
    </row>
    <row r="101" spans="1:23" x14ac:dyDescent="0.3">
      <c r="A101" s="82"/>
      <c r="B101" s="82"/>
      <c r="C101" s="82"/>
      <c r="D101" s="82"/>
      <c r="E101" s="82"/>
      <c r="F101" s="82"/>
      <c r="G101" s="82"/>
      <c r="H101" s="82"/>
      <c r="I101" s="82"/>
      <c r="J101" s="82"/>
      <c r="K101" s="82"/>
      <c r="L101" s="82"/>
      <c r="M101" s="82"/>
      <c r="N101" s="82"/>
      <c r="O101" s="88">
        <f>'Группа 2 Вопросы'!B110</f>
        <v>96</v>
      </c>
      <c r="P101" s="89">
        <f>'Группа 2 Вопросы'!D110</f>
        <v>0</v>
      </c>
      <c r="Q101" s="89">
        <f>'Группа 2 Вопросы'!E110</f>
        <v>1</v>
      </c>
      <c r="R101" s="89">
        <f>'Группа 2 Вопросы'!F110</f>
        <v>0</v>
      </c>
      <c r="S101" s="89">
        <f>'Группа 2 Вопросы'!G110</f>
        <v>0</v>
      </c>
      <c r="T101" s="89">
        <f>'Группа 2 Вопросы'!H110</f>
        <v>0</v>
      </c>
      <c r="U101" s="89">
        <f>'Группа 2 Вопросы'!K110</f>
        <v>4</v>
      </c>
      <c r="V101" s="89">
        <f>'Группа 2 Вопросы'!L110</f>
        <v>4</v>
      </c>
      <c r="W101" s="90" t="str">
        <f>'Группа 2 Вопросы'!M110</f>
        <v>УВП</v>
      </c>
    </row>
    <row r="102" spans="1:23" x14ac:dyDescent="0.3">
      <c r="A102" s="82"/>
      <c r="B102" s="82"/>
      <c r="C102" s="82"/>
      <c r="D102" s="82"/>
      <c r="E102" s="82"/>
      <c r="F102" s="82"/>
      <c r="G102" s="82"/>
      <c r="H102" s="82"/>
      <c r="I102" s="82"/>
      <c r="J102" s="82"/>
      <c r="K102" s="82"/>
      <c r="L102" s="82"/>
      <c r="M102" s="82"/>
      <c r="N102" s="82"/>
      <c r="O102" s="88">
        <f>'Группа 2 Вопросы'!B111</f>
        <v>97</v>
      </c>
      <c r="P102" s="89">
        <f>'Группа 2 Вопросы'!D111</f>
        <v>0</v>
      </c>
      <c r="Q102" s="89">
        <f>'Группа 2 Вопросы'!E111</f>
        <v>1</v>
      </c>
      <c r="R102" s="89">
        <f>'Группа 2 Вопросы'!F111</f>
        <v>0</v>
      </c>
      <c r="S102" s="89">
        <f>'Группа 2 Вопросы'!G111</f>
        <v>0</v>
      </c>
      <c r="T102" s="89">
        <f>'Группа 2 Вопросы'!H111</f>
        <v>0</v>
      </c>
      <c r="U102" s="89">
        <f>'Группа 2 Вопросы'!K111</f>
        <v>4</v>
      </c>
      <c r="V102" s="89">
        <f>'Группа 2 Вопросы'!L111</f>
        <v>4</v>
      </c>
      <c r="W102" s="90" t="str">
        <f>'Группа 2 Вопросы'!M111</f>
        <v>УВП</v>
      </c>
    </row>
    <row r="103" spans="1:23" x14ac:dyDescent="0.3">
      <c r="A103" s="82"/>
      <c r="B103" s="82"/>
      <c r="C103" s="82"/>
      <c r="D103" s="82"/>
      <c r="E103" s="82"/>
      <c r="F103" s="82"/>
      <c r="G103" s="82"/>
      <c r="H103" s="82"/>
      <c r="I103" s="82"/>
      <c r="J103" s="82"/>
      <c r="K103" s="82"/>
      <c r="L103" s="82"/>
      <c r="M103" s="82"/>
      <c r="N103" s="82"/>
      <c r="O103" s="88">
        <f>'Группа 2 Вопросы'!B112</f>
        <v>98</v>
      </c>
      <c r="P103" s="89">
        <f>'Группа 2 Вопросы'!D112</f>
        <v>0</v>
      </c>
      <c r="Q103" s="89">
        <f>'Группа 2 Вопросы'!E112</f>
        <v>1</v>
      </c>
      <c r="R103" s="89">
        <f>'Группа 2 Вопросы'!F112</f>
        <v>0</v>
      </c>
      <c r="S103" s="89">
        <f>'Группа 2 Вопросы'!G112</f>
        <v>0</v>
      </c>
      <c r="T103" s="89">
        <f>'Группа 2 Вопросы'!H112</f>
        <v>0</v>
      </c>
      <c r="U103" s="89">
        <f>'Группа 2 Вопросы'!K112</f>
        <v>8</v>
      </c>
      <c r="V103" s="89">
        <f>'Группа 2 Вопросы'!L112</f>
        <v>8</v>
      </c>
      <c r="W103" s="90" t="str">
        <f>'Группа 2 Вопросы'!M112</f>
        <v>УВП</v>
      </c>
    </row>
    <row r="104" spans="1:23" x14ac:dyDescent="0.3">
      <c r="A104" s="82"/>
      <c r="B104" s="82"/>
      <c r="C104" s="82"/>
      <c r="D104" s="82"/>
      <c r="E104" s="82"/>
      <c r="F104" s="82"/>
      <c r="G104" s="82"/>
      <c r="H104" s="82"/>
      <c r="I104" s="82"/>
      <c r="J104" s="82"/>
      <c r="K104" s="82"/>
      <c r="L104" s="82"/>
      <c r="M104" s="82"/>
      <c r="N104" s="82"/>
      <c r="O104" s="88">
        <f>'Группа 2 Вопросы'!B113</f>
        <v>99</v>
      </c>
      <c r="P104" s="89">
        <f>'Группа 2 Вопросы'!D113</f>
        <v>1</v>
      </c>
      <c r="Q104" s="89">
        <f>'Группа 2 Вопросы'!E113</f>
        <v>0</v>
      </c>
      <c r="R104" s="89">
        <f>'Группа 2 Вопросы'!F113</f>
        <v>0</v>
      </c>
      <c r="S104" s="89">
        <f>'Группа 2 Вопросы'!G113</f>
        <v>0</v>
      </c>
      <c r="T104" s="89">
        <f>'Группа 2 Вопросы'!H113</f>
        <v>0</v>
      </c>
      <c r="U104" s="89">
        <f>'Группа 2 Вопросы'!K113</f>
        <v>0</v>
      </c>
      <c r="V104" s="89">
        <f>'Группа 2 Вопросы'!L113</f>
        <v>0</v>
      </c>
      <c r="W104" s="90" t="str">
        <f>'Группа 2 Вопросы'!M113</f>
        <v>УВП</v>
      </c>
    </row>
    <row r="105" spans="1:23" x14ac:dyDescent="0.3">
      <c r="A105" s="82"/>
      <c r="B105" s="82"/>
      <c r="C105" s="82"/>
      <c r="D105" s="82"/>
      <c r="E105" s="82"/>
      <c r="F105" s="82"/>
      <c r="G105" s="82"/>
      <c r="H105" s="82"/>
      <c r="I105" s="82"/>
      <c r="J105" s="82"/>
      <c r="K105" s="82"/>
      <c r="L105" s="82"/>
      <c r="M105" s="82"/>
      <c r="N105" s="82"/>
      <c r="O105" s="88">
        <f>'Группа 2 Вопросы'!B114</f>
        <v>100</v>
      </c>
      <c r="P105" s="89">
        <f>'Группа 2 Вопросы'!D114</f>
        <v>0</v>
      </c>
      <c r="Q105" s="89">
        <f>'Группа 2 Вопросы'!E114</f>
        <v>1</v>
      </c>
      <c r="R105" s="89">
        <f>'Группа 2 Вопросы'!F114</f>
        <v>0</v>
      </c>
      <c r="S105" s="89">
        <f>'Группа 2 Вопросы'!G114</f>
        <v>0</v>
      </c>
      <c r="T105" s="89">
        <f>'Группа 2 Вопросы'!H114</f>
        <v>0</v>
      </c>
      <c r="U105" s="89">
        <f>'Группа 2 Вопросы'!K114</f>
        <v>8</v>
      </c>
      <c r="V105" s="89">
        <f>'Группа 2 Вопросы'!L114</f>
        <v>8</v>
      </c>
      <c r="W105" s="90" t="str">
        <f>'Группа 2 Вопросы'!M114</f>
        <v>УВП</v>
      </c>
    </row>
    <row r="106" spans="1:23" x14ac:dyDescent="0.3">
      <c r="A106" s="82"/>
      <c r="B106" s="82"/>
      <c r="C106" s="82"/>
      <c r="D106" s="82"/>
      <c r="E106" s="82"/>
      <c r="F106" s="82"/>
      <c r="G106" s="82"/>
      <c r="H106" s="82"/>
      <c r="I106" s="82"/>
      <c r="J106" s="82"/>
      <c r="K106" s="82"/>
      <c r="L106" s="82"/>
      <c r="M106" s="82"/>
      <c r="N106" s="82"/>
      <c r="O106" s="88">
        <f>'Группа 2 Вопросы'!B115</f>
        <v>101</v>
      </c>
      <c r="P106" s="89">
        <f>'Группа 2 Вопросы'!D115</f>
        <v>1</v>
      </c>
      <c r="Q106" s="89">
        <f>'Группа 2 Вопросы'!E115</f>
        <v>0</v>
      </c>
      <c r="R106" s="89">
        <f>'Группа 2 Вопросы'!F115</f>
        <v>0</v>
      </c>
      <c r="S106" s="89">
        <f>'Группа 2 Вопросы'!G115</f>
        <v>0</v>
      </c>
      <c r="T106" s="89">
        <f>'Группа 2 Вопросы'!H115</f>
        <v>0</v>
      </c>
      <c r="U106" s="89">
        <f>'Группа 2 Вопросы'!K115</f>
        <v>0</v>
      </c>
      <c r="V106" s="89">
        <f>'Группа 2 Вопросы'!L115</f>
        <v>0</v>
      </c>
      <c r="W106" s="90" t="str">
        <f>'Группа 2 Вопросы'!M115</f>
        <v>УВП</v>
      </c>
    </row>
    <row r="107" spans="1:23" x14ac:dyDescent="0.3">
      <c r="A107" s="82"/>
      <c r="B107" s="82"/>
      <c r="C107" s="82"/>
      <c r="D107" s="82"/>
      <c r="E107" s="82"/>
      <c r="F107" s="82"/>
      <c r="G107" s="82"/>
      <c r="H107" s="82"/>
      <c r="I107" s="82"/>
      <c r="J107" s="82"/>
      <c r="K107" s="82"/>
      <c r="L107" s="82"/>
      <c r="M107" s="82"/>
      <c r="N107" s="82"/>
      <c r="O107" s="88">
        <f>'Группа 2 Вопросы'!B116</f>
        <v>102</v>
      </c>
      <c r="P107" s="89">
        <f>'Группа 2 Вопросы'!D116</f>
        <v>1</v>
      </c>
      <c r="Q107" s="89">
        <f>'Группа 2 Вопросы'!E116</f>
        <v>0</v>
      </c>
      <c r="R107" s="89">
        <f>'Группа 2 Вопросы'!F116</f>
        <v>0</v>
      </c>
      <c r="S107" s="89">
        <f>'Группа 2 Вопросы'!G116</f>
        <v>0</v>
      </c>
      <c r="T107" s="89">
        <f>'Группа 2 Вопросы'!H116</f>
        <v>0</v>
      </c>
      <c r="U107" s="89">
        <f>'Группа 2 Вопросы'!K116</f>
        <v>0</v>
      </c>
      <c r="V107" s="89">
        <f>'Группа 2 Вопросы'!L116</f>
        <v>0</v>
      </c>
      <c r="W107" s="90" t="str">
        <f>'Группа 2 Вопросы'!M116</f>
        <v>УВП</v>
      </c>
    </row>
    <row r="108" spans="1:23" x14ac:dyDescent="0.3">
      <c r="A108" s="82"/>
      <c r="B108" s="82"/>
      <c r="C108" s="82"/>
      <c r="D108" s="82"/>
      <c r="E108" s="82"/>
      <c r="F108" s="82"/>
      <c r="G108" s="82"/>
      <c r="H108" s="82"/>
      <c r="I108" s="82"/>
      <c r="J108" s="82"/>
      <c r="K108" s="82"/>
      <c r="L108" s="82"/>
      <c r="M108" s="82"/>
      <c r="N108" s="82"/>
      <c r="O108" s="88">
        <f>'Группа 2 Вопросы'!B117</f>
        <v>103</v>
      </c>
      <c r="P108" s="89">
        <f>'Группа 2 Вопросы'!D117</f>
        <v>1</v>
      </c>
      <c r="Q108" s="89">
        <f>'Группа 2 Вопросы'!E117</f>
        <v>0</v>
      </c>
      <c r="R108" s="89">
        <f>'Группа 2 Вопросы'!F117</f>
        <v>0</v>
      </c>
      <c r="S108" s="89">
        <f>'Группа 2 Вопросы'!G117</f>
        <v>0</v>
      </c>
      <c r="T108" s="89">
        <f>'Группа 2 Вопросы'!H117</f>
        <v>0</v>
      </c>
      <c r="U108" s="89">
        <f>'Группа 2 Вопросы'!K117</f>
        <v>0</v>
      </c>
      <c r="V108" s="89">
        <f>'Группа 2 Вопросы'!L117</f>
        <v>0</v>
      </c>
      <c r="W108" s="90" t="str">
        <f>'Группа 2 Вопросы'!M117</f>
        <v>УВП</v>
      </c>
    </row>
    <row r="109" spans="1:23" x14ac:dyDescent="0.3">
      <c r="A109" s="82"/>
      <c r="B109" s="82"/>
      <c r="C109" s="82"/>
      <c r="D109" s="82"/>
      <c r="E109" s="82"/>
      <c r="F109" s="82"/>
      <c r="G109" s="82"/>
      <c r="H109" s="82"/>
      <c r="I109" s="82"/>
      <c r="J109" s="82"/>
      <c r="K109" s="82"/>
      <c r="L109" s="82"/>
      <c r="M109" s="82"/>
      <c r="N109" s="82"/>
      <c r="O109" s="88">
        <f>'Группа 2 Вопросы'!B118</f>
        <v>104</v>
      </c>
      <c r="P109" s="89">
        <f>'Группа 2 Вопросы'!D118</f>
        <v>1</v>
      </c>
      <c r="Q109" s="89">
        <f>'Группа 2 Вопросы'!E118</f>
        <v>0</v>
      </c>
      <c r="R109" s="89">
        <f>'Группа 2 Вопросы'!F118</f>
        <v>0</v>
      </c>
      <c r="S109" s="89">
        <f>'Группа 2 Вопросы'!G118</f>
        <v>0</v>
      </c>
      <c r="T109" s="89">
        <f>'Группа 2 Вопросы'!H118</f>
        <v>0</v>
      </c>
      <c r="U109" s="89">
        <f>'Группа 2 Вопросы'!K118</f>
        <v>0</v>
      </c>
      <c r="V109" s="89">
        <f>'Группа 2 Вопросы'!L118</f>
        <v>0</v>
      </c>
      <c r="W109" s="90" t="str">
        <f>'Группа 2 Вопросы'!M118</f>
        <v>УВП</v>
      </c>
    </row>
    <row r="110" spans="1:23" x14ac:dyDescent="0.3">
      <c r="A110" s="82"/>
      <c r="B110" s="82"/>
      <c r="C110" s="82"/>
      <c r="D110" s="82"/>
      <c r="E110" s="82"/>
      <c r="F110" s="82"/>
      <c r="G110" s="82"/>
      <c r="H110" s="82"/>
      <c r="I110" s="82"/>
      <c r="J110" s="82"/>
      <c r="K110" s="82"/>
      <c r="L110" s="82"/>
      <c r="M110" s="82"/>
      <c r="N110" s="82"/>
      <c r="O110" s="88">
        <f>'Группа 2 Вопросы'!B119</f>
        <v>105</v>
      </c>
      <c r="P110" s="89">
        <f>'Группа 2 Вопросы'!D119</f>
        <v>0</v>
      </c>
      <c r="Q110" s="89">
        <f>'Группа 2 Вопросы'!E119</f>
        <v>1</v>
      </c>
      <c r="R110" s="89">
        <f>'Группа 2 Вопросы'!F119</f>
        <v>0</v>
      </c>
      <c r="S110" s="89">
        <f>'Группа 2 Вопросы'!G119</f>
        <v>0</v>
      </c>
      <c r="T110" s="89">
        <f>'Группа 2 Вопросы'!H119</f>
        <v>0</v>
      </c>
      <c r="U110" s="89">
        <f>'Группа 2 Вопросы'!K119</f>
        <v>4</v>
      </c>
      <c r="V110" s="89">
        <f>'Группа 2 Вопросы'!L119</f>
        <v>4</v>
      </c>
      <c r="W110" s="90" t="str">
        <f>'Группа 2 Вопросы'!M119</f>
        <v>УВП</v>
      </c>
    </row>
    <row r="111" spans="1:23" x14ac:dyDescent="0.3">
      <c r="A111" s="82"/>
      <c r="B111" s="82"/>
      <c r="C111" s="82"/>
      <c r="D111" s="82"/>
      <c r="E111" s="82"/>
      <c r="F111" s="82"/>
      <c r="G111" s="82"/>
      <c r="H111" s="82"/>
      <c r="I111" s="82"/>
      <c r="J111" s="82"/>
      <c r="K111" s="82"/>
      <c r="L111" s="82"/>
      <c r="M111" s="82"/>
      <c r="N111" s="82"/>
      <c r="O111" s="88">
        <f>'Группа 2 Вопросы'!B120</f>
        <v>106</v>
      </c>
      <c r="P111" s="89">
        <f>'Группа 2 Вопросы'!D120</f>
        <v>0</v>
      </c>
      <c r="Q111" s="89">
        <f>'Группа 2 Вопросы'!E120</f>
        <v>1</v>
      </c>
      <c r="R111" s="89">
        <f>'Группа 2 Вопросы'!F120</f>
        <v>0</v>
      </c>
      <c r="S111" s="89">
        <f>'Группа 2 Вопросы'!G120</f>
        <v>0</v>
      </c>
      <c r="T111" s="89">
        <f>'Группа 2 Вопросы'!H120</f>
        <v>0</v>
      </c>
      <c r="U111" s="89">
        <f>'Группа 2 Вопросы'!K120</f>
        <v>4</v>
      </c>
      <c r="V111" s="89">
        <f>'Группа 2 Вопросы'!L120</f>
        <v>4</v>
      </c>
      <c r="W111" s="90" t="str">
        <f>'Группа 2 Вопросы'!M120</f>
        <v>УВП</v>
      </c>
    </row>
    <row r="112" spans="1:23" x14ac:dyDescent="0.3">
      <c r="A112" s="82"/>
      <c r="B112" s="82"/>
      <c r="C112" s="82"/>
      <c r="D112" s="82"/>
      <c r="E112" s="82"/>
      <c r="F112" s="82"/>
      <c r="G112" s="82"/>
      <c r="H112" s="82"/>
      <c r="I112" s="82"/>
      <c r="J112" s="82"/>
      <c r="K112" s="82"/>
      <c r="L112" s="82"/>
      <c r="M112" s="82"/>
      <c r="N112" s="82"/>
      <c r="O112" s="88">
        <f>'Группа 2 Вопросы'!B121</f>
        <v>107</v>
      </c>
      <c r="P112" s="89">
        <f>'Группа 2 Вопросы'!D121</f>
        <v>0</v>
      </c>
      <c r="Q112" s="89">
        <f>'Группа 2 Вопросы'!E121</f>
        <v>0</v>
      </c>
      <c r="R112" s="89">
        <f>'Группа 2 Вопросы'!F121</f>
        <v>0</v>
      </c>
      <c r="S112" s="89">
        <f>'Группа 2 Вопросы'!G121</f>
        <v>0</v>
      </c>
      <c r="T112" s="89">
        <f>'Группа 2 Вопросы'!H121</f>
        <v>1</v>
      </c>
      <c r="U112" s="89">
        <f>'Группа 2 Вопросы'!K121</f>
        <v>1</v>
      </c>
      <c r="V112" s="89">
        <f>'Группа 2 Вопросы'!L121</f>
        <v>4</v>
      </c>
      <c r="W112" s="90" t="str">
        <f>'Группа 2 Вопросы'!M121</f>
        <v>УВП</v>
      </c>
    </row>
    <row r="113" spans="1:23" x14ac:dyDescent="0.3">
      <c r="A113" s="82"/>
      <c r="B113" s="82"/>
      <c r="C113" s="82"/>
      <c r="D113" s="82"/>
      <c r="E113" s="82"/>
      <c r="F113" s="82"/>
      <c r="G113" s="82"/>
      <c r="H113" s="82"/>
      <c r="I113" s="82"/>
      <c r="J113" s="82"/>
      <c r="K113" s="82"/>
      <c r="L113" s="82"/>
      <c r="M113" s="82"/>
      <c r="N113" s="82"/>
      <c r="O113" s="88">
        <f>'Группа 2 Вопросы'!B123</f>
        <v>108</v>
      </c>
      <c r="P113" s="89">
        <f>'Группа 2 Вопросы'!D123</f>
        <v>0</v>
      </c>
      <c r="Q113" s="89">
        <f>'Группа 2 Вопросы'!E123</f>
        <v>0</v>
      </c>
      <c r="R113" s="89">
        <f>'Группа 2 Вопросы'!F123</f>
        <v>1</v>
      </c>
      <c r="S113" s="89">
        <f>'Группа 2 Вопросы'!G123</f>
        <v>0</v>
      </c>
      <c r="T113" s="89">
        <f>'Группа 2 Вопросы'!H123</f>
        <v>0</v>
      </c>
      <c r="U113" s="89">
        <f>'Группа 2 Вопросы'!K123</f>
        <v>3</v>
      </c>
      <c r="V113" s="89">
        <f>'Группа 2 Вопросы'!L123</f>
        <v>4</v>
      </c>
      <c r="W113" s="90" t="str">
        <f>'Группа 2 Вопросы'!M123</f>
        <v>ТИ</v>
      </c>
    </row>
    <row r="114" spans="1:23" x14ac:dyDescent="0.3">
      <c r="A114" s="82"/>
      <c r="B114" s="82"/>
      <c r="C114" s="82"/>
      <c r="D114" s="82"/>
      <c r="E114" s="82"/>
      <c r="F114" s="82"/>
      <c r="G114" s="82"/>
      <c r="H114" s="82"/>
      <c r="I114" s="82"/>
      <c r="J114" s="82"/>
      <c r="K114" s="82"/>
      <c r="L114" s="82"/>
      <c r="M114" s="82"/>
      <c r="N114" s="82"/>
      <c r="O114" s="88">
        <f>'Группа 2 Вопросы'!B124</f>
        <v>109</v>
      </c>
      <c r="P114" s="89">
        <f>'Группа 2 Вопросы'!D124</f>
        <v>0</v>
      </c>
      <c r="Q114" s="89">
        <f>'Группа 2 Вопросы'!E124</f>
        <v>1</v>
      </c>
      <c r="R114" s="89">
        <f>'Группа 2 Вопросы'!F124</f>
        <v>0</v>
      </c>
      <c r="S114" s="89">
        <f>'Группа 2 Вопросы'!G124</f>
        <v>0</v>
      </c>
      <c r="T114" s="89">
        <f>'Группа 2 Вопросы'!H124</f>
        <v>0</v>
      </c>
      <c r="U114" s="89">
        <f>'Группа 2 Вопросы'!K124</f>
        <v>4</v>
      </c>
      <c r="V114" s="89">
        <f>'Группа 2 Вопросы'!L124</f>
        <v>4</v>
      </c>
      <c r="W114" s="90" t="str">
        <f>'Группа 2 Вопросы'!M124</f>
        <v>ТИ</v>
      </c>
    </row>
    <row r="115" spans="1:23" x14ac:dyDescent="0.3">
      <c r="A115" s="82"/>
      <c r="B115" s="82"/>
      <c r="C115" s="82"/>
      <c r="D115" s="82"/>
      <c r="E115" s="82"/>
      <c r="F115" s="82"/>
      <c r="G115" s="82"/>
      <c r="H115" s="82"/>
      <c r="I115" s="82"/>
      <c r="J115" s="82"/>
      <c r="K115" s="82"/>
      <c r="L115" s="82"/>
      <c r="M115" s="82"/>
      <c r="N115" s="82"/>
      <c r="O115" s="88">
        <f>'Группа 2 Вопросы'!B125</f>
        <v>110</v>
      </c>
      <c r="P115" s="89">
        <f>'Группа 2 Вопросы'!D125</f>
        <v>0</v>
      </c>
      <c r="Q115" s="89">
        <f>'Группа 2 Вопросы'!E125</f>
        <v>0</v>
      </c>
      <c r="R115" s="89">
        <f>'Группа 2 Вопросы'!F125</f>
        <v>0</v>
      </c>
      <c r="S115" s="89">
        <f>'Группа 2 Вопросы'!G125</f>
        <v>1</v>
      </c>
      <c r="T115" s="89">
        <f>'Группа 2 Вопросы'!H125</f>
        <v>0</v>
      </c>
      <c r="U115" s="89">
        <f>'Группа 2 Вопросы'!K125</f>
        <v>2</v>
      </c>
      <c r="V115" s="89">
        <f>'Группа 2 Вопросы'!L125</f>
        <v>4</v>
      </c>
      <c r="W115" s="90" t="str">
        <f>'Группа 2 Вопросы'!M125</f>
        <v>ТИ</v>
      </c>
    </row>
    <row r="116" spans="1:23" x14ac:dyDescent="0.3">
      <c r="A116" s="82"/>
      <c r="B116" s="82"/>
      <c r="C116" s="82"/>
      <c r="D116" s="82"/>
      <c r="E116" s="82"/>
      <c r="F116" s="82"/>
      <c r="G116" s="82"/>
      <c r="H116" s="82"/>
      <c r="I116" s="82"/>
      <c r="J116" s="82"/>
      <c r="K116" s="82"/>
      <c r="L116" s="82"/>
      <c r="M116" s="82"/>
      <c r="N116" s="82"/>
      <c r="O116" s="88">
        <f>'Группа 2 Вопросы'!B126</f>
        <v>111</v>
      </c>
      <c r="P116" s="89">
        <f>'Группа 2 Вопросы'!D126</f>
        <v>0</v>
      </c>
      <c r="Q116" s="89">
        <f>'Группа 2 Вопросы'!E126</f>
        <v>0</v>
      </c>
      <c r="R116" s="89">
        <f>'Группа 2 Вопросы'!F126</f>
        <v>0</v>
      </c>
      <c r="S116" s="89">
        <f>'Группа 2 Вопросы'!G126</f>
        <v>1</v>
      </c>
      <c r="T116" s="89">
        <f>'Группа 2 Вопросы'!H126</f>
        <v>0</v>
      </c>
      <c r="U116" s="89">
        <f>'Группа 2 Вопросы'!K126</f>
        <v>2</v>
      </c>
      <c r="V116" s="89">
        <f>'Группа 2 Вопросы'!L126</f>
        <v>4</v>
      </c>
      <c r="W116" s="90" t="str">
        <f>'Группа 2 Вопросы'!M126</f>
        <v>ТИ</v>
      </c>
    </row>
    <row r="117" spans="1:23" x14ac:dyDescent="0.3">
      <c r="A117" s="82"/>
      <c r="B117" s="82"/>
      <c r="C117" s="82"/>
      <c r="D117" s="82"/>
      <c r="E117" s="82"/>
      <c r="F117" s="82"/>
      <c r="G117" s="82"/>
      <c r="H117" s="82"/>
      <c r="I117" s="82"/>
      <c r="J117" s="82"/>
      <c r="K117" s="82"/>
      <c r="L117" s="82"/>
      <c r="M117" s="82"/>
      <c r="N117" s="82"/>
      <c r="O117" s="88">
        <f>'Группа 2 Вопросы'!B127</f>
        <v>112</v>
      </c>
      <c r="P117" s="89">
        <f>'Группа 2 Вопросы'!D127</f>
        <v>0</v>
      </c>
      <c r="Q117" s="89">
        <f>'Группа 2 Вопросы'!E127</f>
        <v>0</v>
      </c>
      <c r="R117" s="89">
        <f>'Группа 2 Вопросы'!F127</f>
        <v>0</v>
      </c>
      <c r="S117" s="89">
        <f>'Группа 2 Вопросы'!G127</f>
        <v>0</v>
      </c>
      <c r="T117" s="89">
        <f>'Группа 2 Вопросы'!H127</f>
        <v>1</v>
      </c>
      <c r="U117" s="89">
        <f>'Группа 2 Вопросы'!K127</f>
        <v>2</v>
      </c>
      <c r="V117" s="89">
        <f>'Группа 2 Вопросы'!L127</f>
        <v>8</v>
      </c>
      <c r="W117" s="90" t="str">
        <f>'Группа 2 Вопросы'!M127</f>
        <v>ТИ</v>
      </c>
    </row>
    <row r="118" spans="1:23" x14ac:dyDescent="0.3">
      <c r="A118" s="82"/>
      <c r="B118" s="82"/>
      <c r="C118" s="82"/>
      <c r="D118" s="82"/>
      <c r="E118" s="82"/>
      <c r="F118" s="82"/>
      <c r="G118" s="82"/>
      <c r="H118" s="82"/>
      <c r="I118" s="82"/>
      <c r="J118" s="82"/>
      <c r="K118" s="82"/>
      <c r="L118" s="82"/>
      <c r="M118" s="82"/>
      <c r="N118" s="82"/>
      <c r="O118" s="88">
        <f>'Группа 2 Вопросы'!B128</f>
        <v>113</v>
      </c>
      <c r="P118" s="89">
        <f>'Группа 2 Вопросы'!D128</f>
        <v>1</v>
      </c>
      <c r="Q118" s="89">
        <f>'Группа 2 Вопросы'!E128</f>
        <v>0</v>
      </c>
      <c r="R118" s="89">
        <f>'Группа 2 Вопросы'!F128</f>
        <v>0</v>
      </c>
      <c r="S118" s="89">
        <f>'Группа 2 Вопросы'!G128</f>
        <v>0</v>
      </c>
      <c r="T118" s="89">
        <f>'Группа 2 Вопросы'!H128</f>
        <v>0</v>
      </c>
      <c r="U118" s="89">
        <f>'Группа 2 Вопросы'!K128</f>
        <v>0</v>
      </c>
      <c r="V118" s="89">
        <f>'Группа 2 Вопросы'!L128</f>
        <v>0</v>
      </c>
      <c r="W118" s="90" t="str">
        <f>'Группа 2 Вопросы'!M128</f>
        <v>ТИ</v>
      </c>
    </row>
    <row r="119" spans="1:23" x14ac:dyDescent="0.3">
      <c r="A119" s="82"/>
      <c r="B119" s="82"/>
      <c r="C119" s="82"/>
      <c r="D119" s="82"/>
      <c r="E119" s="82"/>
      <c r="F119" s="82"/>
      <c r="G119" s="82"/>
      <c r="H119" s="82"/>
      <c r="I119" s="82"/>
      <c r="J119" s="82"/>
      <c r="K119" s="82"/>
      <c r="L119" s="82"/>
      <c r="M119" s="82"/>
      <c r="N119" s="82"/>
      <c r="O119" s="88">
        <f>'Группа 2 Вопросы'!B130</f>
        <v>114</v>
      </c>
      <c r="P119" s="89">
        <f>'Группа 2 Вопросы'!D130</f>
        <v>0</v>
      </c>
      <c r="Q119" s="89">
        <f>'Группа 2 Вопросы'!E130</f>
        <v>1</v>
      </c>
      <c r="R119" s="89">
        <f>'Группа 2 Вопросы'!F130</f>
        <v>0</v>
      </c>
      <c r="S119" s="89">
        <f>'Группа 2 Вопросы'!G130</f>
        <v>0</v>
      </c>
      <c r="T119" s="89">
        <f>'Группа 2 Вопросы'!H130</f>
        <v>0</v>
      </c>
      <c r="U119" s="89">
        <f>'Группа 2 Вопросы'!K130</f>
        <v>4</v>
      </c>
      <c r="V119" s="89">
        <f>'Группа 2 Вопросы'!L130</f>
        <v>4</v>
      </c>
      <c r="W119" s="90" t="str">
        <f>'Группа 2 Вопросы'!M130</f>
        <v>TP</v>
      </c>
    </row>
    <row r="120" spans="1:23" x14ac:dyDescent="0.3">
      <c r="A120" s="82"/>
      <c r="B120" s="82"/>
      <c r="C120" s="82"/>
      <c r="D120" s="82"/>
      <c r="E120" s="82"/>
      <c r="F120" s="82"/>
      <c r="G120" s="82"/>
      <c r="H120" s="82"/>
      <c r="I120" s="82"/>
      <c r="J120" s="82"/>
      <c r="K120" s="82"/>
      <c r="L120" s="82"/>
      <c r="M120" s="82"/>
      <c r="N120" s="82"/>
      <c r="O120" s="88">
        <f>'Группа 2 Вопросы'!B131</f>
        <v>115</v>
      </c>
      <c r="P120" s="89">
        <f>'Группа 2 Вопросы'!D131</f>
        <v>0</v>
      </c>
      <c r="Q120" s="89">
        <f>'Группа 2 Вопросы'!E131</f>
        <v>1</v>
      </c>
      <c r="R120" s="89">
        <f>'Группа 2 Вопросы'!F131</f>
        <v>0</v>
      </c>
      <c r="S120" s="89">
        <f>'Группа 2 Вопросы'!G131</f>
        <v>0</v>
      </c>
      <c r="T120" s="89">
        <f>'Группа 2 Вопросы'!H131</f>
        <v>0</v>
      </c>
      <c r="U120" s="89">
        <f>'Группа 2 Вопросы'!K131</f>
        <v>4</v>
      </c>
      <c r="V120" s="89">
        <f>'Группа 2 Вопросы'!L131</f>
        <v>4</v>
      </c>
      <c r="W120" s="90" t="str">
        <f>'Группа 2 Вопросы'!M131</f>
        <v>TP</v>
      </c>
    </row>
    <row r="121" spans="1:23" x14ac:dyDescent="0.3">
      <c r="A121" s="82"/>
      <c r="B121" s="82"/>
      <c r="C121" s="82"/>
      <c r="D121" s="82"/>
      <c r="E121" s="82"/>
      <c r="F121" s="82"/>
      <c r="G121" s="82"/>
      <c r="H121" s="82"/>
      <c r="I121" s="82"/>
      <c r="J121" s="82"/>
      <c r="K121" s="82"/>
      <c r="L121" s="82"/>
      <c r="M121" s="82"/>
      <c r="N121" s="82"/>
      <c r="O121" s="88">
        <f>'Группа 2 Вопросы'!B132</f>
        <v>116</v>
      </c>
      <c r="P121" s="89">
        <f>'Группа 2 Вопросы'!D132</f>
        <v>0</v>
      </c>
      <c r="Q121" s="89">
        <f>'Группа 2 Вопросы'!E132</f>
        <v>1</v>
      </c>
      <c r="R121" s="89">
        <f>'Группа 2 Вопросы'!F132</f>
        <v>0</v>
      </c>
      <c r="S121" s="89">
        <f>'Группа 2 Вопросы'!G132</f>
        <v>0</v>
      </c>
      <c r="T121" s="89">
        <f>'Группа 2 Вопросы'!H132</f>
        <v>0</v>
      </c>
      <c r="U121" s="89">
        <f>'Группа 2 Вопросы'!K132</f>
        <v>4</v>
      </c>
      <c r="V121" s="89">
        <f>'Группа 2 Вопросы'!L132</f>
        <v>4</v>
      </c>
      <c r="W121" s="90" t="str">
        <f>'Группа 2 Вопросы'!M132</f>
        <v>TP</v>
      </c>
    </row>
    <row r="122" spans="1:23" x14ac:dyDescent="0.3">
      <c r="A122" s="82"/>
      <c r="B122" s="82"/>
      <c r="C122" s="82"/>
      <c r="D122" s="82"/>
      <c r="E122" s="82"/>
      <c r="F122" s="82"/>
      <c r="G122" s="82"/>
      <c r="H122" s="82"/>
      <c r="I122" s="82"/>
      <c r="J122" s="82"/>
      <c r="K122" s="82"/>
      <c r="L122" s="82"/>
      <c r="M122" s="82"/>
      <c r="N122" s="82"/>
      <c r="O122" s="88">
        <f>'Группа 2 Вопросы'!B133</f>
        <v>117</v>
      </c>
      <c r="P122" s="89">
        <f>'Группа 2 Вопросы'!D133</f>
        <v>0</v>
      </c>
      <c r="Q122" s="89">
        <f>'Группа 2 Вопросы'!E133</f>
        <v>1</v>
      </c>
      <c r="R122" s="89">
        <f>'Группа 2 Вопросы'!F133</f>
        <v>0</v>
      </c>
      <c r="S122" s="89">
        <f>'Группа 2 Вопросы'!G133</f>
        <v>0</v>
      </c>
      <c r="T122" s="89">
        <f>'Группа 2 Вопросы'!H133</f>
        <v>0</v>
      </c>
      <c r="U122" s="89">
        <f>'Группа 2 Вопросы'!K133</f>
        <v>4</v>
      </c>
      <c r="V122" s="89">
        <f>'Группа 2 Вопросы'!L133</f>
        <v>4</v>
      </c>
      <c r="W122" s="90" t="str">
        <f>'Группа 2 Вопросы'!M133</f>
        <v>TP</v>
      </c>
    </row>
    <row r="123" spans="1:23" x14ac:dyDescent="0.3">
      <c r="A123" s="82"/>
      <c r="B123" s="82"/>
      <c r="C123" s="82"/>
      <c r="D123" s="82"/>
      <c r="E123" s="82"/>
      <c r="F123" s="82"/>
      <c r="G123" s="82"/>
      <c r="H123" s="82"/>
      <c r="I123" s="82"/>
      <c r="J123" s="82"/>
      <c r="K123" s="82"/>
      <c r="L123" s="82"/>
      <c r="M123" s="82"/>
      <c r="N123" s="82"/>
      <c r="O123" s="88">
        <f>'Группа 2 Вопросы'!B134</f>
        <v>118</v>
      </c>
      <c r="P123" s="89">
        <f>'Группа 2 Вопросы'!D134</f>
        <v>0</v>
      </c>
      <c r="Q123" s="89">
        <f>'Группа 2 Вопросы'!E134</f>
        <v>1</v>
      </c>
      <c r="R123" s="89">
        <f>'Группа 2 Вопросы'!F134</f>
        <v>0</v>
      </c>
      <c r="S123" s="89">
        <f>'Группа 2 Вопросы'!G134</f>
        <v>0</v>
      </c>
      <c r="T123" s="89">
        <f>'Группа 2 Вопросы'!H134</f>
        <v>0</v>
      </c>
      <c r="U123" s="89">
        <f>'Группа 2 Вопросы'!K134</f>
        <v>8</v>
      </c>
      <c r="V123" s="89">
        <f>'Группа 2 Вопросы'!L134</f>
        <v>8</v>
      </c>
      <c r="W123" s="90" t="str">
        <f>'Группа 2 Вопросы'!M134</f>
        <v>TP</v>
      </c>
    </row>
    <row r="124" spans="1:23" x14ac:dyDescent="0.3">
      <c r="A124" s="82"/>
      <c r="B124" s="82"/>
      <c r="C124" s="82"/>
      <c r="D124" s="82"/>
      <c r="E124" s="82"/>
      <c r="F124" s="82"/>
      <c r="G124" s="82"/>
      <c r="H124" s="82"/>
      <c r="I124" s="82"/>
      <c r="J124" s="82"/>
      <c r="K124" s="82"/>
      <c r="L124" s="82"/>
      <c r="M124" s="82"/>
      <c r="N124" s="82"/>
      <c r="O124" s="88">
        <f>'Группа 2 Вопросы'!B135</f>
        <v>119</v>
      </c>
      <c r="P124" s="89">
        <f>'Группа 2 Вопросы'!D135</f>
        <v>0</v>
      </c>
      <c r="Q124" s="89">
        <f>'Группа 2 Вопросы'!E135</f>
        <v>1</v>
      </c>
      <c r="R124" s="89">
        <f>'Группа 2 Вопросы'!F135</f>
        <v>0</v>
      </c>
      <c r="S124" s="89">
        <f>'Группа 2 Вопросы'!G135</f>
        <v>0</v>
      </c>
      <c r="T124" s="89">
        <f>'Группа 2 Вопросы'!H135</f>
        <v>0</v>
      </c>
      <c r="U124" s="89">
        <f>'Группа 2 Вопросы'!K135</f>
        <v>4</v>
      </c>
      <c r="V124" s="89">
        <f>'Группа 2 Вопросы'!L135</f>
        <v>4</v>
      </c>
      <c r="W124" s="90" t="str">
        <f>'Группа 2 Вопросы'!M135</f>
        <v>TP</v>
      </c>
    </row>
    <row r="125" spans="1:23" x14ac:dyDescent="0.3">
      <c r="A125" s="82"/>
      <c r="B125" s="82"/>
      <c r="C125" s="82"/>
      <c r="D125" s="82"/>
      <c r="E125" s="82"/>
      <c r="F125" s="82"/>
      <c r="G125" s="82"/>
      <c r="H125" s="82"/>
      <c r="I125" s="82"/>
      <c r="J125" s="82"/>
      <c r="K125" s="82"/>
      <c r="L125" s="82"/>
      <c r="M125" s="82"/>
      <c r="N125" s="82"/>
      <c r="O125" s="88">
        <f>'Группа 2 Вопросы'!B136</f>
        <v>120</v>
      </c>
      <c r="P125" s="89">
        <f>'Группа 2 Вопросы'!D136</f>
        <v>1</v>
      </c>
      <c r="Q125" s="89">
        <f>'Группа 2 Вопросы'!E136</f>
        <v>0</v>
      </c>
      <c r="R125" s="89">
        <f>'Группа 2 Вопросы'!F136</f>
        <v>0</v>
      </c>
      <c r="S125" s="89">
        <f>'Группа 2 Вопросы'!G136</f>
        <v>0</v>
      </c>
      <c r="T125" s="89">
        <f>'Группа 2 Вопросы'!H136</f>
        <v>0</v>
      </c>
      <c r="U125" s="89">
        <f>'Группа 2 Вопросы'!K136</f>
        <v>0</v>
      </c>
      <c r="V125" s="89">
        <f>'Группа 2 Вопросы'!L136</f>
        <v>0</v>
      </c>
      <c r="W125" s="90" t="str">
        <f>'Группа 2 Вопросы'!M136</f>
        <v>TP</v>
      </c>
    </row>
    <row r="126" spans="1:23" x14ac:dyDescent="0.3">
      <c r="A126" s="82"/>
      <c r="B126" s="82"/>
      <c r="C126" s="82"/>
      <c r="D126" s="82"/>
      <c r="E126" s="82"/>
      <c r="F126" s="82"/>
      <c r="G126" s="82"/>
      <c r="H126" s="82"/>
      <c r="I126" s="82"/>
      <c r="J126" s="82"/>
      <c r="K126" s="82"/>
      <c r="L126" s="82"/>
      <c r="M126" s="82"/>
      <c r="N126" s="82"/>
      <c r="O126" s="88">
        <f>'Группа 2 Вопросы'!B137</f>
        <v>121</v>
      </c>
      <c r="P126" s="89">
        <f>'Группа 2 Вопросы'!D137</f>
        <v>1</v>
      </c>
      <c r="Q126" s="89">
        <f>'Группа 2 Вопросы'!E137</f>
        <v>0</v>
      </c>
      <c r="R126" s="89">
        <f>'Группа 2 Вопросы'!F137</f>
        <v>0</v>
      </c>
      <c r="S126" s="89">
        <f>'Группа 2 Вопросы'!G137</f>
        <v>0</v>
      </c>
      <c r="T126" s="89">
        <f>'Группа 2 Вопросы'!H137</f>
        <v>0</v>
      </c>
      <c r="U126" s="89">
        <f>'Группа 2 Вопросы'!K137</f>
        <v>0</v>
      </c>
      <c r="V126" s="89">
        <f>'Группа 2 Вопросы'!L137</f>
        <v>0</v>
      </c>
      <c r="W126" s="90" t="str">
        <f>'Группа 2 Вопросы'!M137</f>
        <v>TP</v>
      </c>
    </row>
    <row r="127" spans="1:23" x14ac:dyDescent="0.3">
      <c r="A127" s="82"/>
      <c r="B127" s="82"/>
      <c r="C127" s="82"/>
      <c r="D127" s="82"/>
      <c r="E127" s="82"/>
      <c r="F127" s="82"/>
      <c r="G127" s="82"/>
      <c r="H127" s="82"/>
      <c r="I127" s="82"/>
      <c r="J127" s="82"/>
      <c r="K127" s="82"/>
      <c r="L127" s="82"/>
      <c r="M127" s="82"/>
      <c r="N127" s="82"/>
      <c r="O127" s="88">
        <f>'Группа 2 Вопросы'!B138</f>
        <v>122</v>
      </c>
      <c r="P127" s="89">
        <f>'Группа 2 Вопросы'!D138</f>
        <v>1</v>
      </c>
      <c r="Q127" s="89">
        <f>'Группа 2 Вопросы'!E138</f>
        <v>0</v>
      </c>
      <c r="R127" s="89">
        <f>'Группа 2 Вопросы'!F138</f>
        <v>0</v>
      </c>
      <c r="S127" s="89">
        <f>'Группа 2 Вопросы'!G138</f>
        <v>0</v>
      </c>
      <c r="T127" s="89">
        <f>'Группа 2 Вопросы'!H138</f>
        <v>0</v>
      </c>
      <c r="U127" s="89">
        <f>'Группа 2 Вопросы'!K138</f>
        <v>0</v>
      </c>
      <c r="V127" s="89">
        <f>'Группа 2 Вопросы'!L138</f>
        <v>0</v>
      </c>
      <c r="W127" s="90" t="str">
        <f>'Группа 2 Вопросы'!M138</f>
        <v>TP</v>
      </c>
    </row>
    <row r="128" spans="1:23" x14ac:dyDescent="0.3">
      <c r="A128" s="82"/>
      <c r="B128" s="82"/>
      <c r="C128" s="82"/>
      <c r="D128" s="82"/>
      <c r="E128" s="82"/>
      <c r="F128" s="82"/>
      <c r="G128" s="82"/>
      <c r="H128" s="82"/>
      <c r="I128" s="82"/>
      <c r="J128" s="82"/>
      <c r="K128" s="82"/>
      <c r="L128" s="82"/>
      <c r="M128" s="82"/>
      <c r="N128" s="82"/>
      <c r="O128" s="88">
        <f>'Группа 2 Вопросы'!B139</f>
        <v>123</v>
      </c>
      <c r="P128" s="89">
        <f>'Группа 2 Вопросы'!D139</f>
        <v>1</v>
      </c>
      <c r="Q128" s="89">
        <f>'Группа 2 Вопросы'!E139</f>
        <v>0</v>
      </c>
      <c r="R128" s="89">
        <f>'Группа 2 Вопросы'!F139</f>
        <v>0</v>
      </c>
      <c r="S128" s="89">
        <f>'Группа 2 Вопросы'!G139</f>
        <v>0</v>
      </c>
      <c r="T128" s="89">
        <f>'Группа 2 Вопросы'!H139</f>
        <v>0</v>
      </c>
      <c r="U128" s="89">
        <f>'Группа 2 Вопросы'!K139</f>
        <v>0</v>
      </c>
      <c r="V128" s="89">
        <f>'Группа 2 Вопросы'!L139</f>
        <v>0</v>
      </c>
      <c r="W128" s="90" t="str">
        <f>'Группа 2 Вопросы'!M139</f>
        <v>TP</v>
      </c>
    </row>
    <row r="129" spans="1:23" x14ac:dyDescent="0.3">
      <c r="A129" s="82"/>
      <c r="B129" s="82"/>
      <c r="C129" s="82"/>
      <c r="D129" s="82"/>
      <c r="E129" s="82"/>
      <c r="F129" s="82"/>
      <c r="G129" s="82"/>
      <c r="H129" s="82"/>
      <c r="I129" s="82"/>
      <c r="J129" s="82"/>
      <c r="K129" s="82"/>
      <c r="L129" s="82"/>
      <c r="M129" s="82"/>
      <c r="N129" s="82"/>
      <c r="O129" s="88">
        <f>'Группа 2 Вопросы'!B140</f>
        <v>124</v>
      </c>
      <c r="P129" s="89">
        <f>'Группа 2 Вопросы'!D140</f>
        <v>1</v>
      </c>
      <c r="Q129" s="89">
        <f>'Группа 2 Вопросы'!E140</f>
        <v>0</v>
      </c>
      <c r="R129" s="89">
        <f>'Группа 2 Вопросы'!F140</f>
        <v>0</v>
      </c>
      <c r="S129" s="89">
        <f>'Группа 2 Вопросы'!G140</f>
        <v>0</v>
      </c>
      <c r="T129" s="89">
        <f>'Группа 2 Вопросы'!H140</f>
        <v>0</v>
      </c>
      <c r="U129" s="89">
        <f>'Группа 2 Вопросы'!K140</f>
        <v>0</v>
      </c>
      <c r="V129" s="89">
        <f>'Группа 2 Вопросы'!L140</f>
        <v>0</v>
      </c>
      <c r="W129" s="90" t="str">
        <f>'Группа 2 Вопросы'!M140</f>
        <v>TP</v>
      </c>
    </row>
    <row r="130" spans="1:23" x14ac:dyDescent="0.3">
      <c r="A130" s="82"/>
      <c r="B130" s="82"/>
      <c r="C130" s="82"/>
      <c r="D130" s="82"/>
      <c r="E130" s="82"/>
      <c r="F130" s="82"/>
      <c r="G130" s="82"/>
      <c r="H130" s="82"/>
      <c r="I130" s="82"/>
      <c r="J130" s="82"/>
      <c r="K130" s="82"/>
      <c r="L130" s="82"/>
      <c r="M130" s="82"/>
      <c r="N130" s="82"/>
      <c r="O130" s="88">
        <f>'Группа 2 Вопросы'!B141</f>
        <v>125</v>
      </c>
      <c r="P130" s="89">
        <f>'Группа 2 Вопросы'!D141</f>
        <v>1</v>
      </c>
      <c r="Q130" s="89">
        <f>'Группа 2 Вопросы'!E141</f>
        <v>0</v>
      </c>
      <c r="R130" s="89">
        <f>'Группа 2 Вопросы'!F141</f>
        <v>0</v>
      </c>
      <c r="S130" s="89">
        <f>'Группа 2 Вопросы'!G141</f>
        <v>0</v>
      </c>
      <c r="T130" s="89">
        <f>'Группа 2 Вопросы'!H141</f>
        <v>0</v>
      </c>
      <c r="U130" s="89">
        <f>'Группа 2 Вопросы'!K141</f>
        <v>0</v>
      </c>
      <c r="V130" s="89">
        <f>'Группа 2 Вопросы'!L141</f>
        <v>0</v>
      </c>
      <c r="W130" s="90" t="str">
        <f>'Группа 2 Вопросы'!M141</f>
        <v>TP</v>
      </c>
    </row>
    <row r="131" spans="1:23" x14ac:dyDescent="0.3">
      <c r="A131" s="82"/>
      <c r="B131" s="82"/>
      <c r="C131" s="82"/>
      <c r="D131" s="82"/>
      <c r="E131" s="82"/>
      <c r="F131" s="82"/>
      <c r="G131" s="82"/>
      <c r="H131" s="82"/>
      <c r="I131" s="82"/>
      <c r="J131" s="82"/>
      <c r="K131" s="82"/>
      <c r="L131" s="82"/>
      <c r="M131" s="82"/>
      <c r="N131" s="82"/>
      <c r="O131" s="88">
        <f>'Группа 2 Вопросы'!B142</f>
        <v>126</v>
      </c>
      <c r="P131" s="89">
        <f>'Группа 2 Вопросы'!D142</f>
        <v>1</v>
      </c>
      <c r="Q131" s="89">
        <f>'Группа 2 Вопросы'!E142</f>
        <v>0</v>
      </c>
      <c r="R131" s="89">
        <f>'Группа 2 Вопросы'!F142</f>
        <v>0</v>
      </c>
      <c r="S131" s="89">
        <f>'Группа 2 Вопросы'!G142</f>
        <v>0</v>
      </c>
      <c r="T131" s="89">
        <f>'Группа 2 Вопросы'!H142</f>
        <v>0</v>
      </c>
      <c r="U131" s="89">
        <f>'Группа 2 Вопросы'!K142</f>
        <v>0</v>
      </c>
      <c r="V131" s="89">
        <f>'Группа 2 Вопросы'!L142</f>
        <v>0</v>
      </c>
      <c r="W131" s="90" t="str">
        <f>'Группа 2 Вопросы'!M142</f>
        <v>TP</v>
      </c>
    </row>
    <row r="132" spans="1:23" x14ac:dyDescent="0.3">
      <c r="A132" s="82"/>
      <c r="B132" s="82"/>
      <c r="C132" s="82"/>
      <c r="D132" s="82"/>
      <c r="E132" s="82"/>
      <c r="F132" s="82"/>
      <c r="G132" s="82"/>
      <c r="H132" s="82"/>
      <c r="I132" s="82"/>
      <c r="J132" s="82"/>
      <c r="K132" s="82"/>
      <c r="L132" s="82"/>
      <c r="M132" s="82"/>
      <c r="N132" s="82"/>
      <c r="O132" s="88">
        <f>'Группа 2 Вопросы'!B143</f>
        <v>127</v>
      </c>
      <c r="P132" s="89">
        <f>'Группа 2 Вопросы'!D143</f>
        <v>1</v>
      </c>
      <c r="Q132" s="89">
        <f>'Группа 2 Вопросы'!E143</f>
        <v>0</v>
      </c>
      <c r="R132" s="89">
        <f>'Группа 2 Вопросы'!F143</f>
        <v>0</v>
      </c>
      <c r="S132" s="89">
        <f>'Группа 2 Вопросы'!G143</f>
        <v>0</v>
      </c>
      <c r="T132" s="89">
        <f>'Группа 2 Вопросы'!H143</f>
        <v>0</v>
      </c>
      <c r="U132" s="89">
        <f>'Группа 2 Вопросы'!K143</f>
        <v>0</v>
      </c>
      <c r="V132" s="89">
        <f>'Группа 2 Вопросы'!L143</f>
        <v>0</v>
      </c>
      <c r="W132" s="90" t="str">
        <f>'Группа 2 Вопросы'!M143</f>
        <v>TP</v>
      </c>
    </row>
    <row r="133" spans="1:23" x14ac:dyDescent="0.3">
      <c r="A133" s="82"/>
      <c r="B133" s="82"/>
      <c r="C133" s="82"/>
      <c r="D133" s="82"/>
      <c r="E133" s="82"/>
      <c r="F133" s="82"/>
      <c r="G133" s="82"/>
      <c r="H133" s="82"/>
      <c r="I133" s="82"/>
      <c r="J133" s="82"/>
      <c r="K133" s="82"/>
      <c r="L133" s="82"/>
      <c r="M133" s="82"/>
      <c r="N133" s="82"/>
      <c r="O133" s="88">
        <f>'Группа 2 Вопросы'!B144</f>
        <v>128</v>
      </c>
      <c r="P133" s="89">
        <f>'Группа 2 Вопросы'!D144</f>
        <v>1</v>
      </c>
      <c r="Q133" s="89">
        <f>'Группа 2 Вопросы'!E144</f>
        <v>0</v>
      </c>
      <c r="R133" s="89">
        <f>'Группа 2 Вопросы'!F144</f>
        <v>0</v>
      </c>
      <c r="S133" s="89">
        <f>'Группа 2 Вопросы'!G144</f>
        <v>0</v>
      </c>
      <c r="T133" s="89">
        <f>'Группа 2 Вопросы'!H144</f>
        <v>0</v>
      </c>
      <c r="U133" s="89">
        <f>'Группа 2 Вопросы'!K144</f>
        <v>0</v>
      </c>
      <c r="V133" s="89">
        <f>'Группа 2 Вопросы'!L144</f>
        <v>0</v>
      </c>
      <c r="W133" s="90" t="str">
        <f>'Группа 2 Вопросы'!M144</f>
        <v>TP</v>
      </c>
    </row>
    <row r="134" spans="1:23" x14ac:dyDescent="0.3">
      <c r="A134" s="82"/>
      <c r="B134" s="82"/>
      <c r="C134" s="82"/>
      <c r="D134" s="82"/>
      <c r="E134" s="82"/>
      <c r="F134" s="82"/>
      <c r="G134" s="82"/>
      <c r="H134" s="82"/>
      <c r="I134" s="82"/>
      <c r="J134" s="82"/>
      <c r="K134" s="82"/>
      <c r="L134" s="82"/>
      <c r="M134" s="82"/>
      <c r="N134" s="82"/>
      <c r="O134" s="88">
        <f>'Группа 2 Вопросы'!B145</f>
        <v>129</v>
      </c>
      <c r="P134" s="89">
        <f>'Группа 2 Вопросы'!D145</f>
        <v>0</v>
      </c>
      <c r="Q134" s="89">
        <f>'Группа 2 Вопросы'!E145</f>
        <v>1</v>
      </c>
      <c r="R134" s="89">
        <f>'Группа 2 Вопросы'!F145</f>
        <v>0</v>
      </c>
      <c r="S134" s="89">
        <f>'Группа 2 Вопросы'!G145</f>
        <v>0</v>
      </c>
      <c r="T134" s="89">
        <f>'Группа 2 Вопросы'!H145</f>
        <v>0</v>
      </c>
      <c r="U134" s="89">
        <f>'Группа 2 Вопросы'!K145</f>
        <v>4</v>
      </c>
      <c r="V134" s="89">
        <f>'Группа 2 Вопросы'!L145</f>
        <v>4</v>
      </c>
      <c r="W134" s="90" t="str">
        <f>'Группа 2 Вопросы'!M145</f>
        <v>TP</v>
      </c>
    </row>
    <row r="135" spans="1:23" x14ac:dyDescent="0.3">
      <c r="A135" s="82"/>
      <c r="B135" s="82"/>
      <c r="C135" s="82"/>
      <c r="D135" s="82"/>
      <c r="E135" s="82"/>
      <c r="F135" s="82"/>
      <c r="G135" s="82"/>
      <c r="H135" s="82"/>
      <c r="I135" s="82"/>
      <c r="J135" s="82"/>
      <c r="K135" s="82"/>
      <c r="L135" s="82"/>
      <c r="M135" s="82"/>
      <c r="N135" s="82"/>
      <c r="O135" s="88">
        <f>'Группа 2 Вопросы'!B146</f>
        <v>130</v>
      </c>
      <c r="P135" s="89">
        <f>'Группа 2 Вопросы'!D146</f>
        <v>0</v>
      </c>
      <c r="Q135" s="89">
        <f>'Группа 2 Вопросы'!E146</f>
        <v>1</v>
      </c>
      <c r="R135" s="89">
        <f>'Группа 2 Вопросы'!F146</f>
        <v>0</v>
      </c>
      <c r="S135" s="89">
        <f>'Группа 2 Вопросы'!G146</f>
        <v>0</v>
      </c>
      <c r="T135" s="89">
        <f>'Группа 2 Вопросы'!H146</f>
        <v>0</v>
      </c>
      <c r="U135" s="89">
        <f>'Группа 2 Вопросы'!K146</f>
        <v>4</v>
      </c>
      <c r="V135" s="89">
        <f>'Группа 2 Вопросы'!L146</f>
        <v>4</v>
      </c>
      <c r="W135" s="90" t="str">
        <f>'Группа 2 Вопросы'!M146</f>
        <v>TP</v>
      </c>
    </row>
    <row r="136" spans="1:23" x14ac:dyDescent="0.3">
      <c r="A136" s="82"/>
      <c r="B136" s="82"/>
      <c r="C136" s="82"/>
      <c r="D136" s="82"/>
      <c r="E136" s="82"/>
      <c r="F136" s="82"/>
      <c r="G136" s="82"/>
      <c r="H136" s="82"/>
      <c r="I136" s="82"/>
      <c r="J136" s="82"/>
      <c r="K136" s="82"/>
      <c r="L136" s="82"/>
      <c r="M136" s="82"/>
      <c r="N136" s="82"/>
      <c r="O136" s="88">
        <f>'Группа 2 Вопросы'!B147</f>
        <v>131</v>
      </c>
      <c r="P136" s="89">
        <f>'Группа 2 Вопросы'!D147</f>
        <v>0</v>
      </c>
      <c r="Q136" s="89">
        <f>'Группа 2 Вопросы'!E147</f>
        <v>1</v>
      </c>
      <c r="R136" s="89">
        <f>'Группа 2 Вопросы'!F147</f>
        <v>0</v>
      </c>
      <c r="S136" s="89">
        <f>'Группа 2 Вопросы'!G147</f>
        <v>0</v>
      </c>
      <c r="T136" s="89">
        <f>'Группа 2 Вопросы'!H147</f>
        <v>0</v>
      </c>
      <c r="U136" s="89">
        <f>'Группа 2 Вопросы'!K147</f>
        <v>4</v>
      </c>
      <c r="V136" s="89">
        <f>'Группа 2 Вопросы'!L147</f>
        <v>4</v>
      </c>
      <c r="W136" s="90" t="str">
        <f>'Группа 2 Вопросы'!M147</f>
        <v>TP</v>
      </c>
    </row>
    <row r="137" spans="1:23" x14ac:dyDescent="0.3">
      <c r="A137" s="82"/>
      <c r="B137" s="82"/>
      <c r="C137" s="82"/>
      <c r="D137" s="82"/>
      <c r="E137" s="82"/>
      <c r="F137" s="82"/>
      <c r="G137" s="82"/>
      <c r="H137" s="82"/>
      <c r="I137" s="82"/>
      <c r="J137" s="82"/>
      <c r="K137" s="82"/>
      <c r="L137" s="82"/>
      <c r="M137" s="82"/>
      <c r="N137" s="82"/>
      <c r="O137" s="88">
        <f>'Группа 2 Вопросы'!B149</f>
        <v>132</v>
      </c>
      <c r="P137" s="89">
        <f>'Группа 2 Вопросы'!D149</f>
        <v>0</v>
      </c>
      <c r="Q137" s="89">
        <f>'Группа 2 Вопросы'!E149</f>
        <v>0</v>
      </c>
      <c r="R137" s="89">
        <f>'Группа 2 Вопросы'!F149</f>
        <v>0</v>
      </c>
      <c r="S137" s="89">
        <f>'Группа 2 Вопросы'!G149</f>
        <v>0</v>
      </c>
      <c r="T137" s="89">
        <f>'Группа 2 Вопросы'!H149</f>
        <v>1</v>
      </c>
      <c r="U137" s="89">
        <f>'Группа 2 Вопросы'!K149</f>
        <v>1</v>
      </c>
      <c r="V137" s="89">
        <f>'Группа 2 Вопросы'!L149</f>
        <v>4</v>
      </c>
      <c r="W137" s="90" t="str">
        <f>'Группа 2 Вопросы'!M149</f>
        <v>ОКУ</v>
      </c>
    </row>
    <row r="138" spans="1:23" x14ac:dyDescent="0.3">
      <c r="A138" s="82"/>
      <c r="B138" s="82"/>
      <c r="C138" s="82"/>
      <c r="D138" s="82"/>
      <c r="E138" s="82"/>
      <c r="F138" s="82"/>
      <c r="G138" s="82"/>
      <c r="H138" s="82"/>
      <c r="I138" s="82"/>
      <c r="J138" s="82"/>
      <c r="K138" s="82"/>
      <c r="L138" s="82"/>
      <c r="M138" s="82"/>
      <c r="N138" s="82"/>
      <c r="O138" s="88">
        <f>'Группа 2 Вопросы'!B150</f>
        <v>133</v>
      </c>
      <c r="P138" s="89">
        <f>'Группа 2 Вопросы'!D150</f>
        <v>0</v>
      </c>
      <c r="Q138" s="89">
        <f>'Группа 2 Вопросы'!E150</f>
        <v>0</v>
      </c>
      <c r="R138" s="89">
        <f>'Группа 2 Вопросы'!F150</f>
        <v>0</v>
      </c>
      <c r="S138" s="89">
        <f>'Группа 2 Вопросы'!G150</f>
        <v>0</v>
      </c>
      <c r="T138" s="89">
        <f>'Группа 2 Вопросы'!H150</f>
        <v>1</v>
      </c>
      <c r="U138" s="89">
        <f>'Группа 2 Вопросы'!K150</f>
        <v>1</v>
      </c>
      <c r="V138" s="89">
        <f>'Группа 2 Вопросы'!L150</f>
        <v>4</v>
      </c>
      <c r="W138" s="90" t="str">
        <f>'Группа 2 Вопросы'!M150</f>
        <v>ОКУ</v>
      </c>
    </row>
    <row r="139" spans="1:23" x14ac:dyDescent="0.3">
      <c r="A139" s="82"/>
      <c r="B139" s="82"/>
      <c r="C139" s="82"/>
      <c r="D139" s="82"/>
      <c r="E139" s="82"/>
      <c r="F139" s="82"/>
      <c r="G139" s="82"/>
      <c r="H139" s="82"/>
      <c r="I139" s="82"/>
      <c r="J139" s="82"/>
      <c r="K139" s="82"/>
      <c r="L139" s="82"/>
      <c r="M139" s="82"/>
      <c r="N139" s="82"/>
      <c r="O139" s="88">
        <f>'Группа 2 Вопросы'!B151</f>
        <v>134</v>
      </c>
      <c r="P139" s="89">
        <f>'Группа 2 Вопросы'!D151</f>
        <v>0</v>
      </c>
      <c r="Q139" s="89">
        <f>'Группа 2 Вопросы'!E151</f>
        <v>1</v>
      </c>
      <c r="R139" s="89">
        <f>'Группа 2 Вопросы'!F151</f>
        <v>0</v>
      </c>
      <c r="S139" s="89">
        <f>'Группа 2 Вопросы'!G151</f>
        <v>0</v>
      </c>
      <c r="T139" s="89">
        <f>'Группа 2 Вопросы'!H151</f>
        <v>0</v>
      </c>
      <c r="U139" s="89">
        <f>'Группа 2 Вопросы'!K151</f>
        <v>8</v>
      </c>
      <c r="V139" s="89">
        <f>'Группа 2 Вопросы'!L151</f>
        <v>8</v>
      </c>
      <c r="W139" s="90" t="str">
        <f>'Группа 2 Вопросы'!M151</f>
        <v>ОКУ</v>
      </c>
    </row>
    <row r="140" spans="1:23" x14ac:dyDescent="0.3">
      <c r="A140" s="82"/>
      <c r="B140" s="82"/>
      <c r="C140" s="82"/>
      <c r="D140" s="82"/>
      <c r="E140" s="82"/>
      <c r="F140" s="82"/>
      <c r="G140" s="82"/>
      <c r="H140" s="82"/>
      <c r="I140" s="82"/>
      <c r="J140" s="82"/>
      <c r="K140" s="82"/>
      <c r="L140" s="82"/>
      <c r="M140" s="82"/>
      <c r="N140" s="82"/>
      <c r="O140" s="88">
        <f>'Группа 2 Вопросы'!B152</f>
        <v>135</v>
      </c>
      <c r="P140" s="89">
        <f>'Группа 2 Вопросы'!D152</f>
        <v>0</v>
      </c>
      <c r="Q140" s="89">
        <f>'Группа 2 Вопросы'!E152</f>
        <v>0</v>
      </c>
      <c r="R140" s="89">
        <f>'Группа 2 Вопросы'!F152</f>
        <v>0</v>
      </c>
      <c r="S140" s="89">
        <f>'Группа 2 Вопросы'!G152</f>
        <v>0</v>
      </c>
      <c r="T140" s="89">
        <f>'Группа 2 Вопросы'!H152</f>
        <v>1</v>
      </c>
      <c r="U140" s="89">
        <f>'Группа 2 Вопросы'!K152</f>
        <v>1</v>
      </c>
      <c r="V140" s="89">
        <f>'Группа 2 Вопросы'!L152</f>
        <v>4</v>
      </c>
      <c r="W140" s="90" t="str">
        <f>'Группа 2 Вопросы'!M152</f>
        <v>ОКУ</v>
      </c>
    </row>
    <row r="141" spans="1:23" x14ac:dyDescent="0.3">
      <c r="A141" s="82"/>
      <c r="B141" s="82"/>
      <c r="C141" s="82"/>
      <c r="D141" s="82"/>
      <c r="E141" s="82"/>
      <c r="F141" s="82"/>
      <c r="G141" s="82"/>
      <c r="H141" s="82"/>
      <c r="I141" s="82"/>
      <c r="J141" s="82"/>
      <c r="K141" s="82"/>
      <c r="L141" s="82"/>
      <c r="M141" s="82"/>
      <c r="N141" s="82"/>
      <c r="O141" s="88">
        <f>'Группа 2 Вопросы'!B153</f>
        <v>136</v>
      </c>
      <c r="P141" s="89">
        <f>'Группа 2 Вопросы'!D153</f>
        <v>0</v>
      </c>
      <c r="Q141" s="89">
        <f>'Группа 2 Вопросы'!E153</f>
        <v>1</v>
      </c>
      <c r="R141" s="89">
        <f>'Группа 2 Вопросы'!F153</f>
        <v>0</v>
      </c>
      <c r="S141" s="89">
        <f>'Группа 2 Вопросы'!G153</f>
        <v>0</v>
      </c>
      <c r="T141" s="89">
        <f>'Группа 2 Вопросы'!H153</f>
        <v>0</v>
      </c>
      <c r="U141" s="89">
        <f>'Группа 2 Вопросы'!K153</f>
        <v>4</v>
      </c>
      <c r="V141" s="89">
        <f>'Группа 2 Вопросы'!L153</f>
        <v>4</v>
      </c>
      <c r="W141" s="90" t="str">
        <f>'Группа 2 Вопросы'!M153</f>
        <v>ОКУ</v>
      </c>
    </row>
    <row r="142" spans="1:23" x14ac:dyDescent="0.3">
      <c r="A142" s="82"/>
      <c r="B142" s="82"/>
      <c r="C142" s="82"/>
      <c r="D142" s="82"/>
      <c r="E142" s="82"/>
      <c r="F142" s="82"/>
      <c r="G142" s="82"/>
      <c r="H142" s="82"/>
      <c r="I142" s="82"/>
      <c r="J142" s="82"/>
      <c r="K142" s="82"/>
      <c r="L142" s="82"/>
      <c r="M142" s="82"/>
      <c r="N142" s="82"/>
      <c r="O142" s="88">
        <f>'Группа 2 Вопросы'!B154</f>
        <v>137</v>
      </c>
      <c r="P142" s="89">
        <f>'Группа 2 Вопросы'!D154</f>
        <v>0</v>
      </c>
      <c r="Q142" s="89">
        <f>'Группа 2 Вопросы'!E154</f>
        <v>1</v>
      </c>
      <c r="R142" s="89">
        <f>'Группа 2 Вопросы'!F154</f>
        <v>0</v>
      </c>
      <c r="S142" s="89">
        <f>'Группа 2 Вопросы'!G154</f>
        <v>0</v>
      </c>
      <c r="T142" s="89">
        <f>'Группа 2 Вопросы'!H154</f>
        <v>0</v>
      </c>
      <c r="U142" s="89">
        <f>'Группа 2 Вопросы'!K154</f>
        <v>4</v>
      </c>
      <c r="V142" s="89">
        <f>'Группа 2 Вопросы'!L154</f>
        <v>4</v>
      </c>
      <c r="W142" s="90" t="str">
        <f>'Группа 2 Вопросы'!M154</f>
        <v>ОКУ</v>
      </c>
    </row>
    <row r="143" spans="1:23" x14ac:dyDescent="0.3">
      <c r="A143" s="82"/>
      <c r="B143" s="82"/>
      <c r="C143" s="82"/>
      <c r="D143" s="82"/>
      <c r="E143" s="82"/>
      <c r="F143" s="82"/>
      <c r="G143" s="82"/>
      <c r="H143" s="82"/>
      <c r="I143" s="82"/>
      <c r="J143" s="82"/>
      <c r="K143" s="82"/>
      <c r="L143" s="82"/>
      <c r="M143" s="82"/>
      <c r="N143" s="82"/>
      <c r="O143" s="88">
        <f>'Группа 2 Вопросы'!B155</f>
        <v>138</v>
      </c>
      <c r="P143" s="89">
        <f>'Группа 2 Вопросы'!D155</f>
        <v>0</v>
      </c>
      <c r="Q143" s="89">
        <f>'Группа 2 Вопросы'!E155</f>
        <v>0</v>
      </c>
      <c r="R143" s="89">
        <f>'Группа 2 Вопросы'!F155</f>
        <v>0</v>
      </c>
      <c r="S143" s="89">
        <f>'Группа 2 Вопросы'!G155</f>
        <v>0</v>
      </c>
      <c r="T143" s="89">
        <f>'Группа 2 Вопросы'!H155</f>
        <v>1</v>
      </c>
      <c r="U143" s="89">
        <f>'Группа 2 Вопросы'!K155</f>
        <v>1</v>
      </c>
      <c r="V143" s="89">
        <f>'Группа 2 Вопросы'!L155</f>
        <v>4</v>
      </c>
      <c r="W143" s="90" t="str">
        <f>'Группа 2 Вопросы'!M155</f>
        <v>ОКУ</v>
      </c>
    </row>
    <row r="144" spans="1:23" x14ac:dyDescent="0.3">
      <c r="A144" s="82"/>
      <c r="B144" s="82"/>
      <c r="C144" s="82"/>
      <c r="D144" s="82"/>
      <c r="E144" s="82"/>
      <c r="F144" s="82"/>
      <c r="G144" s="82"/>
      <c r="H144" s="82"/>
      <c r="I144" s="82"/>
      <c r="J144" s="82"/>
      <c r="K144" s="82"/>
      <c r="L144" s="82"/>
      <c r="M144" s="82"/>
      <c r="N144" s="82"/>
      <c r="O144" s="88">
        <f>'Группа 2 Вопросы'!B156</f>
        <v>139</v>
      </c>
      <c r="P144" s="89">
        <f>'Группа 2 Вопросы'!D156</f>
        <v>0</v>
      </c>
      <c r="Q144" s="89">
        <f>'Группа 2 Вопросы'!E156</f>
        <v>1</v>
      </c>
      <c r="R144" s="89">
        <f>'Группа 2 Вопросы'!F156</f>
        <v>0</v>
      </c>
      <c r="S144" s="89">
        <f>'Группа 2 Вопросы'!G156</f>
        <v>0</v>
      </c>
      <c r="T144" s="89">
        <f>'Группа 2 Вопросы'!H156</f>
        <v>0</v>
      </c>
      <c r="U144" s="89">
        <f>'Группа 2 Вопросы'!K156</f>
        <v>4</v>
      </c>
      <c r="V144" s="89">
        <f>'Группа 2 Вопросы'!L156</f>
        <v>4</v>
      </c>
      <c r="W144" s="90" t="str">
        <f>'Группа 2 Вопросы'!M156</f>
        <v>ОКУ</v>
      </c>
    </row>
    <row r="145" spans="1:23" x14ac:dyDescent="0.3">
      <c r="A145" s="82"/>
      <c r="B145" s="82"/>
      <c r="C145" s="82"/>
      <c r="D145" s="82"/>
      <c r="E145" s="82"/>
      <c r="F145" s="82"/>
      <c r="G145" s="82"/>
      <c r="H145" s="82"/>
      <c r="I145" s="82"/>
      <c r="J145" s="82"/>
      <c r="K145" s="82"/>
      <c r="L145" s="82"/>
      <c r="M145" s="82"/>
      <c r="N145" s="82"/>
      <c r="O145" s="88">
        <f>'Группа 2 Вопросы'!B157</f>
        <v>140</v>
      </c>
      <c r="P145" s="89">
        <f>'Группа 2 Вопросы'!D157</f>
        <v>1</v>
      </c>
      <c r="Q145" s="89">
        <f>'Группа 2 Вопросы'!E157</f>
        <v>0</v>
      </c>
      <c r="R145" s="89">
        <f>'Группа 2 Вопросы'!F157</f>
        <v>0</v>
      </c>
      <c r="S145" s="89">
        <f>'Группа 2 Вопросы'!G157</f>
        <v>0</v>
      </c>
      <c r="T145" s="89">
        <f>'Группа 2 Вопросы'!H157</f>
        <v>0</v>
      </c>
      <c r="U145" s="89">
        <f>'Группа 2 Вопросы'!K157</f>
        <v>0</v>
      </c>
      <c r="V145" s="89">
        <f>'Группа 2 Вопросы'!L157</f>
        <v>0</v>
      </c>
      <c r="W145" s="90" t="str">
        <f>'Группа 2 Вопросы'!M157</f>
        <v>ОКУ</v>
      </c>
    </row>
    <row r="146" spans="1:23" x14ac:dyDescent="0.3">
      <c r="A146" s="82"/>
      <c r="B146" s="82"/>
      <c r="C146" s="82"/>
      <c r="D146" s="82"/>
      <c r="E146" s="82"/>
      <c r="F146" s="82"/>
      <c r="G146" s="82"/>
      <c r="H146" s="82"/>
      <c r="I146" s="82"/>
      <c r="J146" s="82"/>
      <c r="K146" s="82"/>
      <c r="L146" s="82"/>
      <c r="M146" s="82"/>
      <c r="N146" s="82"/>
      <c r="O146" s="88">
        <f>'Группа 2 Вопросы'!B158</f>
        <v>141</v>
      </c>
      <c r="P146" s="89">
        <f>'Группа 2 Вопросы'!D158</f>
        <v>0</v>
      </c>
      <c r="Q146" s="89">
        <f>'Группа 2 Вопросы'!E158</f>
        <v>1</v>
      </c>
      <c r="R146" s="89">
        <f>'Группа 2 Вопросы'!F158</f>
        <v>0</v>
      </c>
      <c r="S146" s="89">
        <f>'Группа 2 Вопросы'!G158</f>
        <v>0</v>
      </c>
      <c r="T146" s="89">
        <f>'Группа 2 Вопросы'!H158</f>
        <v>0</v>
      </c>
      <c r="U146" s="89">
        <f>'Группа 2 Вопросы'!K158</f>
        <v>4</v>
      </c>
      <c r="V146" s="89">
        <f>'Группа 2 Вопросы'!L158</f>
        <v>4</v>
      </c>
      <c r="W146" s="90" t="str">
        <f>'Группа 2 Вопросы'!M158</f>
        <v>ОКУ</v>
      </c>
    </row>
    <row r="147" spans="1:23" x14ac:dyDescent="0.3">
      <c r="A147" s="82"/>
      <c r="B147" s="82"/>
      <c r="C147" s="82"/>
      <c r="D147" s="82"/>
      <c r="E147" s="82"/>
      <c r="F147" s="82"/>
      <c r="G147" s="82"/>
      <c r="H147" s="82"/>
      <c r="I147" s="82"/>
      <c r="J147" s="82"/>
      <c r="K147" s="82"/>
      <c r="L147" s="82"/>
      <c r="M147" s="82"/>
      <c r="N147" s="82"/>
      <c r="O147" s="88">
        <f>'Группа 2 Вопросы'!B159</f>
        <v>142</v>
      </c>
      <c r="P147" s="89">
        <f>'Группа 2 Вопросы'!D159</f>
        <v>0</v>
      </c>
      <c r="Q147" s="89">
        <f>'Группа 2 Вопросы'!E159</f>
        <v>1</v>
      </c>
      <c r="R147" s="89">
        <f>'Группа 2 Вопросы'!F159</f>
        <v>0</v>
      </c>
      <c r="S147" s="89">
        <f>'Группа 2 Вопросы'!G159</f>
        <v>0</v>
      </c>
      <c r="T147" s="89">
        <f>'Группа 2 Вопросы'!H159</f>
        <v>0</v>
      </c>
      <c r="U147" s="89">
        <f>'Группа 2 Вопросы'!K159</f>
        <v>4</v>
      </c>
      <c r="V147" s="89">
        <f>'Группа 2 Вопросы'!L159</f>
        <v>4</v>
      </c>
      <c r="W147" s="90" t="str">
        <f>'Группа 2 Вопросы'!M159</f>
        <v>ОКУ</v>
      </c>
    </row>
    <row r="148" spans="1:23" x14ac:dyDescent="0.3">
      <c r="A148" s="82"/>
      <c r="B148" s="82"/>
      <c r="C148" s="82"/>
      <c r="D148" s="82"/>
      <c r="E148" s="82"/>
      <c r="F148" s="82"/>
      <c r="G148" s="82"/>
      <c r="H148" s="82"/>
      <c r="I148" s="82"/>
      <c r="J148" s="82"/>
      <c r="K148" s="82"/>
      <c r="L148" s="82"/>
      <c r="M148" s="82"/>
      <c r="N148" s="82"/>
      <c r="O148" s="88">
        <f>'Группа 2 Вопросы'!B160</f>
        <v>143</v>
      </c>
      <c r="P148" s="89">
        <f>'Группа 2 Вопросы'!D160</f>
        <v>0</v>
      </c>
      <c r="Q148" s="89">
        <f>'Группа 2 Вопросы'!E160</f>
        <v>1</v>
      </c>
      <c r="R148" s="89">
        <f>'Группа 2 Вопросы'!F160</f>
        <v>0</v>
      </c>
      <c r="S148" s="89">
        <f>'Группа 2 Вопросы'!G160</f>
        <v>0</v>
      </c>
      <c r="T148" s="89">
        <f>'Группа 2 Вопросы'!H160</f>
        <v>0</v>
      </c>
      <c r="U148" s="89">
        <f>'Группа 2 Вопросы'!K160</f>
        <v>4</v>
      </c>
      <c r="V148" s="89">
        <f>'Группа 2 Вопросы'!L160</f>
        <v>4</v>
      </c>
      <c r="W148" s="90" t="str">
        <f>'Группа 2 Вопросы'!M160</f>
        <v>ОКУ</v>
      </c>
    </row>
    <row r="149" spans="1:23" x14ac:dyDescent="0.3">
      <c r="A149" s="82"/>
      <c r="B149" s="82"/>
      <c r="C149" s="82"/>
      <c r="D149" s="82"/>
      <c r="E149" s="82"/>
      <c r="F149" s="82"/>
      <c r="G149" s="82"/>
      <c r="H149" s="82"/>
      <c r="I149" s="82"/>
      <c r="J149" s="82"/>
      <c r="K149" s="82"/>
      <c r="L149" s="82"/>
      <c r="M149" s="82"/>
      <c r="N149" s="82"/>
      <c r="O149" s="88">
        <f>'Группа 2 Вопросы'!B161</f>
        <v>144</v>
      </c>
      <c r="P149" s="89">
        <f>'Группа 2 Вопросы'!D161</f>
        <v>0</v>
      </c>
      <c r="Q149" s="89">
        <f>'Группа 2 Вопросы'!E161</f>
        <v>1</v>
      </c>
      <c r="R149" s="89">
        <f>'Группа 2 Вопросы'!F161</f>
        <v>0</v>
      </c>
      <c r="S149" s="89">
        <f>'Группа 2 Вопросы'!G161</f>
        <v>0</v>
      </c>
      <c r="T149" s="89">
        <f>'Группа 2 Вопросы'!H161</f>
        <v>0</v>
      </c>
      <c r="U149" s="89">
        <f>'Группа 2 Вопросы'!K161</f>
        <v>8</v>
      </c>
      <c r="V149" s="89">
        <f>'Группа 2 Вопросы'!L161</f>
        <v>8</v>
      </c>
      <c r="W149" s="90" t="str">
        <f>'Группа 2 Вопросы'!M161</f>
        <v>ОКУ</v>
      </c>
    </row>
    <row r="150" spans="1:23" x14ac:dyDescent="0.3">
      <c r="A150" s="82"/>
      <c r="B150" s="82"/>
      <c r="C150" s="82"/>
      <c r="D150" s="82"/>
      <c r="E150" s="82"/>
      <c r="F150" s="82"/>
      <c r="G150" s="82"/>
      <c r="H150" s="82"/>
      <c r="I150" s="82"/>
      <c r="J150" s="82"/>
      <c r="K150" s="82"/>
      <c r="L150" s="82"/>
      <c r="M150" s="82"/>
      <c r="N150" s="82"/>
      <c r="O150" s="88">
        <f>'Группа 2 Вопросы'!B162</f>
        <v>145</v>
      </c>
      <c r="P150" s="89">
        <f>'Группа 2 Вопросы'!D162</f>
        <v>0</v>
      </c>
      <c r="Q150" s="89">
        <f>'Группа 2 Вопросы'!E162</f>
        <v>1</v>
      </c>
      <c r="R150" s="89">
        <f>'Группа 2 Вопросы'!F162</f>
        <v>0</v>
      </c>
      <c r="S150" s="89">
        <f>'Группа 2 Вопросы'!G162</f>
        <v>0</v>
      </c>
      <c r="T150" s="89">
        <f>'Группа 2 Вопросы'!H162</f>
        <v>0</v>
      </c>
      <c r="U150" s="89">
        <f>'Группа 2 Вопросы'!K162</f>
        <v>4</v>
      </c>
      <c r="V150" s="89">
        <f>'Группа 2 Вопросы'!L162</f>
        <v>4</v>
      </c>
      <c r="W150" s="90" t="str">
        <f>'Группа 2 Вопросы'!M162</f>
        <v>ОКУ</v>
      </c>
    </row>
    <row r="151" spans="1:23" x14ac:dyDescent="0.3">
      <c r="A151" s="82"/>
      <c r="B151" s="82"/>
      <c r="C151" s="82"/>
      <c r="D151" s="82"/>
      <c r="E151" s="82"/>
      <c r="F151" s="82"/>
      <c r="G151" s="82"/>
      <c r="H151" s="82"/>
      <c r="I151" s="82"/>
      <c r="J151" s="82"/>
      <c r="K151" s="82"/>
      <c r="L151" s="82"/>
      <c r="M151" s="82"/>
      <c r="N151" s="82"/>
      <c r="O151" s="88">
        <f>'Группа 2 Вопросы'!B163</f>
        <v>146</v>
      </c>
      <c r="P151" s="89">
        <f>'Группа 2 Вопросы'!D163</f>
        <v>0</v>
      </c>
      <c r="Q151" s="89">
        <f>'Группа 2 Вопросы'!E163</f>
        <v>1</v>
      </c>
      <c r="R151" s="89">
        <f>'Группа 2 Вопросы'!F163</f>
        <v>0</v>
      </c>
      <c r="S151" s="89">
        <f>'Группа 2 Вопросы'!G163</f>
        <v>0</v>
      </c>
      <c r="T151" s="89">
        <f>'Группа 2 Вопросы'!H163</f>
        <v>0</v>
      </c>
      <c r="U151" s="89">
        <f>'Группа 2 Вопросы'!K163</f>
        <v>8</v>
      </c>
      <c r="V151" s="89">
        <f>'Группа 2 Вопросы'!L163</f>
        <v>8</v>
      </c>
      <c r="W151" s="90" t="str">
        <f>'Группа 2 Вопросы'!M163</f>
        <v>ОКУ</v>
      </c>
    </row>
    <row r="152" spans="1:23" x14ac:dyDescent="0.3">
      <c r="A152" s="82"/>
      <c r="B152" s="82"/>
      <c r="C152" s="82"/>
      <c r="D152" s="82"/>
      <c r="E152" s="82"/>
      <c r="F152" s="82"/>
      <c r="G152" s="82"/>
      <c r="H152" s="82"/>
      <c r="I152" s="82"/>
      <c r="J152" s="82"/>
      <c r="K152" s="82"/>
      <c r="L152" s="82"/>
      <c r="M152" s="82"/>
      <c r="N152" s="82"/>
      <c r="O152" s="88">
        <f>'Группа 2 Вопросы'!B164</f>
        <v>147</v>
      </c>
      <c r="P152" s="89">
        <f>'Группа 2 Вопросы'!D164</f>
        <v>0</v>
      </c>
      <c r="Q152" s="89">
        <f>'Группа 2 Вопросы'!E164</f>
        <v>1</v>
      </c>
      <c r="R152" s="89">
        <f>'Группа 2 Вопросы'!F164</f>
        <v>0</v>
      </c>
      <c r="S152" s="89">
        <f>'Группа 2 Вопросы'!G164</f>
        <v>0</v>
      </c>
      <c r="T152" s="89">
        <f>'Группа 2 Вопросы'!H164</f>
        <v>0</v>
      </c>
      <c r="U152" s="89">
        <f>'Группа 2 Вопросы'!K164</f>
        <v>4</v>
      </c>
      <c r="V152" s="89">
        <f>'Группа 2 Вопросы'!L164</f>
        <v>4</v>
      </c>
      <c r="W152" s="90" t="str">
        <f>'Группа 2 Вопросы'!M164</f>
        <v>ОКУ</v>
      </c>
    </row>
    <row r="153" spans="1:23" x14ac:dyDescent="0.3">
      <c r="A153" s="82"/>
      <c r="B153" s="82"/>
      <c r="C153" s="82"/>
      <c r="D153" s="82"/>
      <c r="E153" s="82"/>
      <c r="F153" s="82"/>
      <c r="G153" s="82"/>
      <c r="H153" s="82"/>
      <c r="I153" s="82"/>
      <c r="J153" s="82"/>
      <c r="K153" s="82"/>
      <c r="L153" s="82"/>
      <c r="M153" s="82"/>
      <c r="N153" s="82"/>
      <c r="O153" s="88">
        <f>'Группа 2 Вопросы'!B165</f>
        <v>148</v>
      </c>
      <c r="P153" s="89">
        <f>'Группа 2 Вопросы'!D165</f>
        <v>0</v>
      </c>
      <c r="Q153" s="89">
        <f>'Группа 2 Вопросы'!E165</f>
        <v>1</v>
      </c>
      <c r="R153" s="89">
        <f>'Группа 2 Вопросы'!F165</f>
        <v>0</v>
      </c>
      <c r="S153" s="89">
        <f>'Группа 2 Вопросы'!G165</f>
        <v>0</v>
      </c>
      <c r="T153" s="89">
        <f>'Группа 2 Вопросы'!H165</f>
        <v>0</v>
      </c>
      <c r="U153" s="89">
        <f>'Группа 2 Вопросы'!K165</f>
        <v>4</v>
      </c>
      <c r="V153" s="89">
        <f>'Группа 2 Вопросы'!L165</f>
        <v>4</v>
      </c>
      <c r="W153" s="90" t="str">
        <f>'Группа 2 Вопросы'!M165</f>
        <v>ОКУ</v>
      </c>
    </row>
    <row r="154" spans="1:23" x14ac:dyDescent="0.3">
      <c r="A154" s="82"/>
      <c r="B154" s="82"/>
      <c r="C154" s="82"/>
      <c r="D154" s="82"/>
      <c r="E154" s="82"/>
      <c r="F154" s="82"/>
      <c r="G154" s="82"/>
      <c r="H154" s="82"/>
      <c r="I154" s="82"/>
      <c r="J154" s="82"/>
      <c r="K154" s="82"/>
      <c r="L154" s="82"/>
      <c r="M154" s="82"/>
      <c r="N154" s="82"/>
      <c r="O154" s="88">
        <f>'Группа 2 Вопросы'!B167</f>
        <v>149</v>
      </c>
      <c r="P154" s="89">
        <f>'Группа 2 Вопросы'!D167</f>
        <v>0</v>
      </c>
      <c r="Q154" s="89">
        <f>'Группа 2 Вопросы'!E167</f>
        <v>1</v>
      </c>
      <c r="R154" s="89">
        <f>'Группа 2 Вопросы'!F167</f>
        <v>0</v>
      </c>
      <c r="S154" s="89">
        <f>'Группа 2 Вопросы'!G167</f>
        <v>0</v>
      </c>
      <c r="T154" s="89">
        <f>'Группа 2 Вопросы'!H167</f>
        <v>0</v>
      </c>
      <c r="U154" s="89">
        <f>'Группа 2 Вопросы'!K167</f>
        <v>4</v>
      </c>
      <c r="V154" s="89">
        <f>'Группа 2 Вопросы'!L167</f>
        <v>4</v>
      </c>
      <c r="W154" s="90" t="str">
        <f>'Группа 2 Вопросы'!M167</f>
        <v>EMP</v>
      </c>
    </row>
    <row r="155" spans="1:23" x14ac:dyDescent="0.3">
      <c r="A155" s="82"/>
      <c r="B155" s="82"/>
      <c r="C155" s="82"/>
      <c r="D155" s="82"/>
      <c r="E155" s="82"/>
      <c r="F155" s="82"/>
      <c r="G155" s="82"/>
      <c r="H155" s="82"/>
      <c r="I155" s="82"/>
      <c r="J155" s="82"/>
      <c r="K155" s="82"/>
      <c r="L155" s="82"/>
      <c r="M155" s="82"/>
      <c r="N155" s="82"/>
      <c r="O155" s="88">
        <f>'Группа 2 Вопросы'!B168</f>
        <v>150</v>
      </c>
      <c r="P155" s="89">
        <f>'Группа 2 Вопросы'!D168</f>
        <v>0</v>
      </c>
      <c r="Q155" s="89">
        <f>'Группа 2 Вопросы'!E168</f>
        <v>1</v>
      </c>
      <c r="R155" s="89">
        <f>'Группа 2 Вопросы'!F168</f>
        <v>0</v>
      </c>
      <c r="S155" s="89">
        <f>'Группа 2 Вопросы'!G168</f>
        <v>0</v>
      </c>
      <c r="T155" s="89">
        <f>'Группа 2 Вопросы'!H168</f>
        <v>0</v>
      </c>
      <c r="U155" s="89">
        <f>'Группа 2 Вопросы'!K168</f>
        <v>4</v>
      </c>
      <c r="V155" s="89">
        <f>'Группа 2 Вопросы'!L168</f>
        <v>4</v>
      </c>
      <c r="W155" s="90" t="str">
        <f>'Группа 2 Вопросы'!M168</f>
        <v>EMP</v>
      </c>
    </row>
    <row r="156" spans="1:23" x14ac:dyDescent="0.3">
      <c r="A156" s="82"/>
      <c r="B156" s="82"/>
      <c r="C156" s="82"/>
      <c r="D156" s="82"/>
      <c r="E156" s="82"/>
      <c r="F156" s="82"/>
      <c r="G156" s="82"/>
      <c r="H156" s="82"/>
      <c r="I156" s="82"/>
      <c r="J156" s="82"/>
      <c r="K156" s="82"/>
      <c r="L156" s="82"/>
      <c r="M156" s="82"/>
      <c r="N156" s="82"/>
      <c r="O156" s="88">
        <f>'Группа 2 Вопросы'!B169</f>
        <v>151</v>
      </c>
      <c r="P156" s="89">
        <f>'Группа 2 Вопросы'!D169</f>
        <v>0</v>
      </c>
      <c r="Q156" s="89">
        <f>'Группа 2 Вопросы'!E169</f>
        <v>1</v>
      </c>
      <c r="R156" s="89">
        <f>'Группа 2 Вопросы'!F169</f>
        <v>0</v>
      </c>
      <c r="S156" s="89">
        <f>'Группа 2 Вопросы'!G169</f>
        <v>0</v>
      </c>
      <c r="T156" s="89">
        <f>'Группа 2 Вопросы'!H169</f>
        <v>0</v>
      </c>
      <c r="U156" s="89">
        <f>'Группа 2 Вопросы'!K169</f>
        <v>8</v>
      </c>
      <c r="V156" s="89">
        <f>'Группа 2 Вопросы'!L169</f>
        <v>8</v>
      </c>
      <c r="W156" s="90" t="str">
        <f>'Группа 2 Вопросы'!M169</f>
        <v>EMP</v>
      </c>
    </row>
    <row r="157" spans="1:23" x14ac:dyDescent="0.3">
      <c r="A157" s="82"/>
      <c r="B157" s="82"/>
      <c r="C157" s="82"/>
      <c r="D157" s="82"/>
      <c r="E157" s="82"/>
      <c r="F157" s="82"/>
      <c r="G157" s="82"/>
      <c r="H157" s="82"/>
      <c r="I157" s="82"/>
      <c r="J157" s="82"/>
      <c r="K157" s="82"/>
      <c r="L157" s="82"/>
      <c r="M157" s="82"/>
      <c r="N157" s="82"/>
      <c r="O157" s="88">
        <f>'Группа 2 Вопросы'!B170</f>
        <v>152</v>
      </c>
      <c r="P157" s="89">
        <f>'Группа 2 Вопросы'!D170</f>
        <v>0</v>
      </c>
      <c r="Q157" s="89">
        <f>'Группа 2 Вопросы'!E170</f>
        <v>1</v>
      </c>
      <c r="R157" s="89">
        <f>'Группа 2 Вопросы'!F170</f>
        <v>0</v>
      </c>
      <c r="S157" s="89">
        <f>'Группа 2 Вопросы'!G170</f>
        <v>0</v>
      </c>
      <c r="T157" s="89">
        <f>'Группа 2 Вопросы'!H170</f>
        <v>0</v>
      </c>
      <c r="U157" s="89">
        <f>'Группа 2 Вопросы'!K170</f>
        <v>4</v>
      </c>
      <c r="V157" s="89">
        <f>'Группа 2 Вопросы'!L170</f>
        <v>4</v>
      </c>
      <c r="W157" s="90" t="str">
        <f>'Группа 2 Вопросы'!M170</f>
        <v>EMP</v>
      </c>
    </row>
    <row r="158" spans="1:23" x14ac:dyDescent="0.3">
      <c r="A158" s="82"/>
      <c r="B158" s="82"/>
      <c r="C158" s="82"/>
      <c r="D158" s="82"/>
      <c r="E158" s="82"/>
      <c r="F158" s="82"/>
      <c r="G158" s="82"/>
      <c r="H158" s="82"/>
      <c r="I158" s="82"/>
      <c r="J158" s="82"/>
      <c r="K158" s="82"/>
      <c r="L158" s="82"/>
      <c r="M158" s="82"/>
      <c r="N158" s="82"/>
      <c r="O158" s="88">
        <f>'Группа 2 Вопросы'!B171</f>
        <v>153</v>
      </c>
      <c r="P158" s="89">
        <f>'Группа 2 Вопросы'!D171</f>
        <v>0</v>
      </c>
      <c r="Q158" s="89">
        <f>'Группа 2 Вопросы'!E171</f>
        <v>1</v>
      </c>
      <c r="R158" s="89">
        <f>'Группа 2 Вопросы'!F171</f>
        <v>0</v>
      </c>
      <c r="S158" s="89">
        <f>'Группа 2 Вопросы'!G171</f>
        <v>0</v>
      </c>
      <c r="T158" s="89">
        <f>'Группа 2 Вопросы'!H171</f>
        <v>0</v>
      </c>
      <c r="U158" s="89">
        <f>'Группа 2 Вопросы'!K171</f>
        <v>4</v>
      </c>
      <c r="V158" s="89">
        <f>'Группа 2 Вопросы'!L171</f>
        <v>4</v>
      </c>
      <c r="W158" s="90" t="str">
        <f>'Группа 2 Вопросы'!M171</f>
        <v>EMP</v>
      </c>
    </row>
    <row r="159" spans="1:23" x14ac:dyDescent="0.3">
      <c r="A159" s="82"/>
      <c r="B159" s="82"/>
      <c r="C159" s="82"/>
      <c r="D159" s="82"/>
      <c r="E159" s="82"/>
      <c r="F159" s="82"/>
      <c r="G159" s="82"/>
      <c r="H159" s="82"/>
      <c r="I159" s="82"/>
      <c r="J159" s="82"/>
      <c r="K159" s="82"/>
      <c r="L159" s="82"/>
      <c r="M159" s="82"/>
      <c r="N159" s="82"/>
      <c r="O159" s="88">
        <f>'Группа 2 Вопросы'!B172</f>
        <v>154</v>
      </c>
      <c r="P159" s="89">
        <f>'Группа 2 Вопросы'!D172</f>
        <v>0</v>
      </c>
      <c r="Q159" s="89">
        <f>'Группа 2 Вопросы'!E172</f>
        <v>1</v>
      </c>
      <c r="R159" s="89">
        <f>'Группа 2 Вопросы'!F172</f>
        <v>0</v>
      </c>
      <c r="S159" s="89">
        <f>'Группа 2 Вопросы'!G172</f>
        <v>0</v>
      </c>
      <c r="T159" s="89">
        <f>'Группа 2 Вопросы'!H172</f>
        <v>0</v>
      </c>
      <c r="U159" s="89">
        <f>'Группа 2 Вопросы'!K172</f>
        <v>4</v>
      </c>
      <c r="V159" s="89">
        <f>'Группа 2 Вопросы'!L172</f>
        <v>4</v>
      </c>
      <c r="W159" s="90" t="str">
        <f>'Группа 2 Вопросы'!M172</f>
        <v>EMP</v>
      </c>
    </row>
    <row r="160" spans="1:23" x14ac:dyDescent="0.3">
      <c r="A160" s="82"/>
      <c r="B160" s="82"/>
      <c r="C160" s="82"/>
      <c r="D160" s="82"/>
      <c r="E160" s="82"/>
      <c r="F160" s="82"/>
      <c r="G160" s="82"/>
      <c r="H160" s="82"/>
      <c r="I160" s="82"/>
      <c r="J160" s="82"/>
      <c r="K160" s="82"/>
      <c r="L160" s="82"/>
      <c r="M160" s="82"/>
      <c r="N160" s="82"/>
      <c r="O160" s="88">
        <f>'Группа 2 Вопросы'!B173</f>
        <v>155</v>
      </c>
      <c r="P160" s="89">
        <f>'Группа 2 Вопросы'!D173</f>
        <v>0</v>
      </c>
      <c r="Q160" s="89">
        <f>'Группа 2 Вопросы'!E173</f>
        <v>1</v>
      </c>
      <c r="R160" s="89">
        <f>'Группа 2 Вопросы'!F173</f>
        <v>0</v>
      </c>
      <c r="S160" s="89">
        <f>'Группа 2 Вопросы'!G173</f>
        <v>0</v>
      </c>
      <c r="T160" s="89">
        <f>'Группа 2 Вопросы'!H173</f>
        <v>0</v>
      </c>
      <c r="U160" s="89">
        <f>'Группа 2 Вопросы'!K173</f>
        <v>4</v>
      </c>
      <c r="V160" s="89">
        <f>'Группа 2 Вопросы'!L173</f>
        <v>4</v>
      </c>
      <c r="W160" s="90" t="str">
        <f>'Группа 2 Вопросы'!M173</f>
        <v>EMP</v>
      </c>
    </row>
    <row r="161" spans="1:23" x14ac:dyDescent="0.3">
      <c r="A161" s="82"/>
      <c r="B161" s="82"/>
      <c r="C161" s="82"/>
      <c r="D161" s="82"/>
      <c r="E161" s="82"/>
      <c r="F161" s="82"/>
      <c r="G161" s="82"/>
      <c r="H161" s="82"/>
      <c r="I161" s="82"/>
      <c r="J161" s="82"/>
      <c r="K161" s="82"/>
      <c r="L161" s="82"/>
      <c r="M161" s="82"/>
      <c r="N161" s="82"/>
      <c r="O161" s="88">
        <f>'Группа 2 Вопросы'!B174</f>
        <v>156</v>
      </c>
      <c r="P161" s="89">
        <f>'Группа 2 Вопросы'!D174</f>
        <v>0</v>
      </c>
      <c r="Q161" s="89">
        <f>'Группа 2 Вопросы'!E174</f>
        <v>1</v>
      </c>
      <c r="R161" s="89">
        <f>'Группа 2 Вопросы'!F174</f>
        <v>0</v>
      </c>
      <c r="S161" s="89">
        <f>'Группа 2 Вопросы'!G174</f>
        <v>0</v>
      </c>
      <c r="T161" s="89">
        <f>'Группа 2 Вопросы'!H174</f>
        <v>0</v>
      </c>
      <c r="U161" s="89">
        <f>'Группа 2 Вопросы'!K174</f>
        <v>4</v>
      </c>
      <c r="V161" s="89">
        <f>'Группа 2 Вопросы'!L174</f>
        <v>4</v>
      </c>
      <c r="W161" s="90" t="str">
        <f>'Группа 2 Вопросы'!M174</f>
        <v>EMP</v>
      </c>
    </row>
    <row r="162" spans="1:23" x14ac:dyDescent="0.3">
      <c r="A162" s="82"/>
      <c r="B162" s="82"/>
      <c r="C162" s="82"/>
      <c r="D162" s="82"/>
      <c r="E162" s="82"/>
      <c r="F162" s="82"/>
      <c r="G162" s="82"/>
      <c r="H162" s="82"/>
      <c r="I162" s="82"/>
      <c r="J162" s="82"/>
      <c r="K162" s="82"/>
      <c r="L162" s="82"/>
      <c r="M162" s="82"/>
      <c r="N162" s="82"/>
      <c r="O162" s="88">
        <f>'Группа 2 Вопросы'!B175</f>
        <v>157</v>
      </c>
      <c r="P162" s="89">
        <f>'Группа 2 Вопросы'!D175</f>
        <v>1</v>
      </c>
      <c r="Q162" s="89">
        <f>'Группа 2 Вопросы'!E175</f>
        <v>0</v>
      </c>
      <c r="R162" s="89">
        <f>'Группа 2 Вопросы'!F175</f>
        <v>0</v>
      </c>
      <c r="S162" s="89">
        <f>'Группа 2 Вопросы'!G175</f>
        <v>0</v>
      </c>
      <c r="T162" s="89">
        <f>'Группа 2 Вопросы'!H175</f>
        <v>0</v>
      </c>
      <c r="U162" s="89">
        <f>'Группа 2 Вопросы'!K175</f>
        <v>0</v>
      </c>
      <c r="V162" s="89">
        <f>'Группа 2 Вопросы'!L175</f>
        <v>0</v>
      </c>
      <c r="W162" s="90" t="str">
        <f>'Группа 2 Вопросы'!M175</f>
        <v>EMP</v>
      </c>
    </row>
    <row r="163" spans="1:23" x14ac:dyDescent="0.3">
      <c r="A163" s="82"/>
      <c r="B163" s="82"/>
      <c r="C163" s="82"/>
      <c r="D163" s="82"/>
      <c r="E163" s="82"/>
      <c r="F163" s="82"/>
      <c r="G163" s="82"/>
      <c r="H163" s="82"/>
      <c r="I163" s="82"/>
      <c r="J163" s="82"/>
      <c r="K163" s="82"/>
      <c r="L163" s="82"/>
      <c r="M163" s="82"/>
      <c r="N163" s="82"/>
      <c r="O163" s="88">
        <f>'Группа 2 Вопросы'!B176</f>
        <v>158</v>
      </c>
      <c r="P163" s="89">
        <f>'Группа 2 Вопросы'!D176</f>
        <v>0</v>
      </c>
      <c r="Q163" s="89">
        <f>'Группа 2 Вопросы'!E176</f>
        <v>1</v>
      </c>
      <c r="R163" s="89">
        <f>'Группа 2 Вопросы'!F176</f>
        <v>0</v>
      </c>
      <c r="S163" s="89">
        <f>'Группа 2 Вопросы'!G176</f>
        <v>0</v>
      </c>
      <c r="T163" s="89">
        <f>'Группа 2 Вопросы'!H176</f>
        <v>0</v>
      </c>
      <c r="U163" s="89">
        <f>'Группа 2 Вопросы'!K176</f>
        <v>4</v>
      </c>
      <c r="V163" s="89">
        <f>'Группа 2 Вопросы'!L176</f>
        <v>4</v>
      </c>
      <c r="W163" s="90" t="str">
        <f>'Группа 2 Вопросы'!M176</f>
        <v>EMP</v>
      </c>
    </row>
    <row r="164" spans="1:23" x14ac:dyDescent="0.3">
      <c r="A164" s="82"/>
      <c r="B164" s="82"/>
      <c r="C164" s="82"/>
      <c r="D164" s="82"/>
      <c r="E164" s="82"/>
      <c r="F164" s="82"/>
      <c r="G164" s="82"/>
      <c r="H164" s="82"/>
      <c r="I164" s="82"/>
      <c r="J164" s="82"/>
      <c r="K164" s="82"/>
      <c r="L164" s="82"/>
      <c r="M164" s="82"/>
      <c r="N164" s="82"/>
      <c r="O164" s="88">
        <f>'Группа 2 Вопросы'!B177</f>
        <v>159</v>
      </c>
      <c r="P164" s="89">
        <f>'Группа 2 Вопросы'!D177</f>
        <v>0</v>
      </c>
      <c r="Q164" s="89">
        <f>'Группа 2 Вопросы'!E177</f>
        <v>1</v>
      </c>
      <c r="R164" s="89">
        <f>'Группа 2 Вопросы'!F177</f>
        <v>0</v>
      </c>
      <c r="S164" s="89">
        <f>'Группа 2 Вопросы'!G177</f>
        <v>0</v>
      </c>
      <c r="T164" s="89">
        <f>'Группа 2 Вопросы'!H177</f>
        <v>0</v>
      </c>
      <c r="U164" s="89">
        <f>'Группа 2 Вопросы'!K177</f>
        <v>4</v>
      </c>
      <c r="V164" s="89">
        <f>'Группа 2 Вопросы'!L177</f>
        <v>4</v>
      </c>
      <c r="W164" s="90" t="str">
        <f>'Группа 2 Вопросы'!M177</f>
        <v>EMP</v>
      </c>
    </row>
    <row r="165" spans="1:23" x14ac:dyDescent="0.3">
      <c r="A165" s="82"/>
      <c r="B165" s="82"/>
      <c r="C165" s="82"/>
      <c r="D165" s="82"/>
      <c r="E165" s="82"/>
      <c r="F165" s="82"/>
      <c r="G165" s="82"/>
      <c r="H165" s="82"/>
      <c r="I165" s="82"/>
      <c r="J165" s="82"/>
      <c r="K165" s="82"/>
      <c r="L165" s="82"/>
      <c r="M165" s="82"/>
      <c r="N165" s="82"/>
      <c r="O165" s="88">
        <f>'Группа 2 Вопросы'!B178</f>
        <v>160</v>
      </c>
      <c r="P165" s="89">
        <f>'Группа 2 Вопросы'!D178</f>
        <v>0</v>
      </c>
      <c r="Q165" s="89">
        <f>'Группа 2 Вопросы'!E178</f>
        <v>1</v>
      </c>
      <c r="R165" s="89">
        <f>'Группа 2 Вопросы'!F178</f>
        <v>0</v>
      </c>
      <c r="S165" s="89">
        <f>'Группа 2 Вопросы'!G178</f>
        <v>0</v>
      </c>
      <c r="T165" s="89">
        <f>'Группа 2 Вопросы'!H178</f>
        <v>0</v>
      </c>
      <c r="U165" s="89">
        <f>'Группа 2 Вопросы'!K178</f>
        <v>4</v>
      </c>
      <c r="V165" s="89">
        <f>'Группа 2 Вопросы'!L178</f>
        <v>4</v>
      </c>
      <c r="W165" s="90" t="str">
        <f>'Группа 2 Вопросы'!M178</f>
        <v>EMP</v>
      </c>
    </row>
    <row r="166" spans="1:23" x14ac:dyDescent="0.3">
      <c r="A166" s="82"/>
      <c r="B166" s="82"/>
      <c r="C166" s="82"/>
      <c r="D166" s="82"/>
      <c r="E166" s="82"/>
      <c r="F166" s="82"/>
      <c r="G166" s="82"/>
      <c r="H166" s="82"/>
      <c r="I166" s="82"/>
      <c r="J166" s="82"/>
      <c r="K166" s="82"/>
      <c r="L166" s="82"/>
      <c r="M166" s="82"/>
      <c r="N166" s="82"/>
      <c r="O166" s="88">
        <f>'Группа 2 Вопросы'!B179</f>
        <v>161</v>
      </c>
      <c r="P166" s="89">
        <f>'Группа 2 Вопросы'!D179</f>
        <v>1</v>
      </c>
      <c r="Q166" s="89">
        <f>'Группа 2 Вопросы'!E179</f>
        <v>0</v>
      </c>
      <c r="R166" s="89">
        <f>'Группа 2 Вопросы'!F179</f>
        <v>0</v>
      </c>
      <c r="S166" s="89">
        <f>'Группа 2 Вопросы'!G179</f>
        <v>0</v>
      </c>
      <c r="T166" s="89">
        <f>'Группа 2 Вопросы'!H179</f>
        <v>0</v>
      </c>
      <c r="U166" s="89">
        <f>'Группа 2 Вопросы'!K179</f>
        <v>0</v>
      </c>
      <c r="V166" s="89">
        <f>'Группа 2 Вопросы'!L179</f>
        <v>0</v>
      </c>
      <c r="W166" s="90" t="str">
        <f>'Группа 2 Вопросы'!M179</f>
        <v>EMP</v>
      </c>
    </row>
    <row r="167" spans="1:23" x14ac:dyDescent="0.3">
      <c r="A167" s="82"/>
      <c r="B167" s="82"/>
      <c r="C167" s="82"/>
      <c r="D167" s="82"/>
      <c r="E167" s="82"/>
      <c r="F167" s="82"/>
      <c r="G167" s="82"/>
      <c r="H167" s="82"/>
      <c r="I167" s="82"/>
      <c r="J167" s="82"/>
      <c r="K167" s="82"/>
      <c r="L167" s="82"/>
      <c r="M167" s="82"/>
      <c r="N167" s="82"/>
      <c r="O167" s="88">
        <f>'Группа 2 Вопросы'!B180</f>
        <v>162</v>
      </c>
      <c r="P167" s="89">
        <f>'Группа 2 Вопросы'!D180</f>
        <v>0</v>
      </c>
      <c r="Q167" s="89">
        <f>'Группа 2 Вопросы'!E180</f>
        <v>1</v>
      </c>
      <c r="R167" s="89">
        <f>'Группа 2 Вопросы'!F180</f>
        <v>0</v>
      </c>
      <c r="S167" s="89">
        <f>'Группа 2 Вопросы'!G180</f>
        <v>0</v>
      </c>
      <c r="T167" s="89">
        <f>'Группа 2 Вопросы'!H180</f>
        <v>0</v>
      </c>
      <c r="U167" s="89">
        <f>'Группа 2 Вопросы'!K180</f>
        <v>4</v>
      </c>
      <c r="V167" s="89">
        <f>'Группа 2 Вопросы'!L180</f>
        <v>4</v>
      </c>
      <c r="W167" s="90" t="str">
        <f>'Группа 2 Вопросы'!M180</f>
        <v>EMP</v>
      </c>
    </row>
    <row r="168" spans="1:23" x14ac:dyDescent="0.3">
      <c r="A168" s="82"/>
      <c r="B168" s="82"/>
      <c r="C168" s="82"/>
      <c r="D168" s="82"/>
      <c r="E168" s="82"/>
      <c r="F168" s="82"/>
      <c r="G168" s="82"/>
      <c r="H168" s="82"/>
      <c r="I168" s="82"/>
      <c r="J168" s="82"/>
      <c r="K168" s="82"/>
      <c r="L168" s="82"/>
      <c r="M168" s="82"/>
      <c r="N168" s="82"/>
      <c r="O168" s="88">
        <f>'Группа 2 Вопросы'!B181</f>
        <v>163</v>
      </c>
      <c r="P168" s="89">
        <f>'Группа 2 Вопросы'!D181</f>
        <v>0</v>
      </c>
      <c r="Q168" s="89">
        <f>'Группа 2 Вопросы'!E181</f>
        <v>1</v>
      </c>
      <c r="R168" s="89">
        <f>'Группа 2 Вопросы'!F181</f>
        <v>0</v>
      </c>
      <c r="S168" s="89">
        <f>'Группа 2 Вопросы'!G181</f>
        <v>0</v>
      </c>
      <c r="T168" s="89">
        <f>'Группа 2 Вопросы'!H181</f>
        <v>0</v>
      </c>
      <c r="U168" s="89">
        <f>'Группа 2 Вопросы'!K181</f>
        <v>4</v>
      </c>
      <c r="V168" s="89">
        <f>'Группа 2 Вопросы'!L181</f>
        <v>4</v>
      </c>
      <c r="W168" s="90" t="str">
        <f>'Группа 2 Вопросы'!M181</f>
        <v>EMP</v>
      </c>
    </row>
    <row r="169" spans="1:23" x14ac:dyDescent="0.3">
      <c r="A169" s="82"/>
      <c r="B169" s="82"/>
      <c r="C169" s="82"/>
      <c r="D169" s="82"/>
      <c r="E169" s="82"/>
      <c r="F169" s="82"/>
      <c r="G169" s="82"/>
      <c r="H169" s="82"/>
      <c r="I169" s="82"/>
      <c r="J169" s="82"/>
      <c r="K169" s="82"/>
      <c r="L169" s="82"/>
      <c r="M169" s="82"/>
      <c r="N169" s="82"/>
      <c r="O169" s="88">
        <f>'Группа 2 Вопросы'!B182</f>
        <v>164</v>
      </c>
      <c r="P169" s="89">
        <f>'Группа 2 Вопросы'!D182</f>
        <v>0</v>
      </c>
      <c r="Q169" s="89">
        <f>'Группа 2 Вопросы'!E182</f>
        <v>1</v>
      </c>
      <c r="R169" s="89">
        <f>'Группа 2 Вопросы'!F182</f>
        <v>0</v>
      </c>
      <c r="S169" s="89">
        <f>'Группа 2 Вопросы'!G182</f>
        <v>0</v>
      </c>
      <c r="T169" s="89">
        <f>'Группа 2 Вопросы'!H182</f>
        <v>0</v>
      </c>
      <c r="U169" s="89">
        <f>'Группа 2 Вопросы'!K182</f>
        <v>4</v>
      </c>
      <c r="V169" s="89">
        <f>'Группа 2 Вопросы'!L182</f>
        <v>4</v>
      </c>
      <c r="W169" s="90" t="str">
        <f>'Группа 2 Вопросы'!M182</f>
        <v>EMP</v>
      </c>
    </row>
    <row r="170" spans="1:23" x14ac:dyDescent="0.3">
      <c r="A170" s="82"/>
      <c r="B170" s="82"/>
      <c r="C170" s="82"/>
      <c r="D170" s="82"/>
      <c r="E170" s="82"/>
      <c r="F170" s="82"/>
      <c r="G170" s="82"/>
      <c r="H170" s="82"/>
      <c r="I170" s="82"/>
      <c r="J170" s="82"/>
      <c r="K170" s="82"/>
      <c r="L170" s="82"/>
      <c r="M170" s="82"/>
      <c r="N170" s="82"/>
      <c r="O170" s="88">
        <f>'Группа 2 Вопросы'!B183</f>
        <v>165</v>
      </c>
      <c r="P170" s="89">
        <f>'Группа 2 Вопросы'!D183</f>
        <v>0</v>
      </c>
      <c r="Q170" s="89">
        <f>'Группа 2 Вопросы'!E183</f>
        <v>1</v>
      </c>
      <c r="R170" s="89">
        <f>'Группа 2 Вопросы'!F183</f>
        <v>0</v>
      </c>
      <c r="S170" s="89">
        <f>'Группа 2 Вопросы'!G183</f>
        <v>0</v>
      </c>
      <c r="T170" s="89">
        <f>'Группа 2 Вопросы'!H183</f>
        <v>0</v>
      </c>
      <c r="U170" s="89">
        <f>'Группа 2 Вопросы'!K183</f>
        <v>4</v>
      </c>
      <c r="V170" s="89">
        <f>'Группа 2 Вопросы'!L183</f>
        <v>4</v>
      </c>
      <c r="W170" s="90" t="str">
        <f>'Группа 2 Вопросы'!M183</f>
        <v>EMP</v>
      </c>
    </row>
    <row r="171" spans="1:23" x14ac:dyDescent="0.3">
      <c r="A171" s="82"/>
      <c r="B171" s="82"/>
      <c r="C171" s="82"/>
      <c r="D171" s="82"/>
      <c r="E171" s="82"/>
      <c r="F171" s="82"/>
      <c r="G171" s="82"/>
      <c r="H171" s="82"/>
      <c r="I171" s="82"/>
      <c r="J171" s="82"/>
      <c r="K171" s="82"/>
      <c r="L171" s="82"/>
      <c r="M171" s="82"/>
      <c r="N171" s="82"/>
      <c r="O171" s="88">
        <f>'Группа 2 Вопросы'!B184</f>
        <v>166</v>
      </c>
      <c r="P171" s="89">
        <f>'Группа 2 Вопросы'!D184</f>
        <v>0</v>
      </c>
      <c r="Q171" s="89">
        <f>'Группа 2 Вопросы'!E184</f>
        <v>1</v>
      </c>
      <c r="R171" s="89">
        <f>'Группа 2 Вопросы'!F184</f>
        <v>0</v>
      </c>
      <c r="S171" s="89">
        <f>'Группа 2 Вопросы'!G184</f>
        <v>0</v>
      </c>
      <c r="T171" s="89">
        <f>'Группа 2 Вопросы'!H184</f>
        <v>0</v>
      </c>
      <c r="U171" s="89">
        <f>'Группа 2 Вопросы'!K184</f>
        <v>4</v>
      </c>
      <c r="V171" s="89">
        <f>'Группа 2 Вопросы'!L184</f>
        <v>4</v>
      </c>
      <c r="W171" s="90" t="str">
        <f>'Группа 2 Вопросы'!M184</f>
        <v>EMP</v>
      </c>
    </row>
    <row r="172" spans="1:23" x14ac:dyDescent="0.3">
      <c r="A172" s="82"/>
      <c r="B172" s="82"/>
      <c r="C172" s="82"/>
      <c r="D172" s="82"/>
      <c r="E172" s="82"/>
      <c r="F172" s="82"/>
      <c r="G172" s="82"/>
      <c r="H172" s="82"/>
      <c r="I172" s="82"/>
      <c r="J172" s="82"/>
      <c r="K172" s="82"/>
      <c r="L172" s="82"/>
      <c r="M172" s="82"/>
      <c r="N172" s="82"/>
      <c r="O172" s="88">
        <f>'Группа 2 Вопросы'!B185</f>
        <v>167</v>
      </c>
      <c r="P172" s="89">
        <f>'Группа 2 Вопросы'!D185</f>
        <v>0</v>
      </c>
      <c r="Q172" s="89">
        <f>'Группа 2 Вопросы'!E185</f>
        <v>1</v>
      </c>
      <c r="R172" s="89">
        <f>'Группа 2 Вопросы'!F185</f>
        <v>0</v>
      </c>
      <c r="S172" s="89">
        <f>'Группа 2 Вопросы'!G185</f>
        <v>0</v>
      </c>
      <c r="T172" s="89">
        <f>'Группа 2 Вопросы'!H185</f>
        <v>0</v>
      </c>
      <c r="U172" s="89">
        <f>'Группа 2 Вопросы'!K185</f>
        <v>4</v>
      </c>
      <c r="V172" s="89">
        <f>'Группа 2 Вопросы'!L185</f>
        <v>4</v>
      </c>
      <c r="W172" s="90" t="str">
        <f>'Группа 2 Вопросы'!M185</f>
        <v>EMP</v>
      </c>
    </row>
    <row r="173" spans="1:23" x14ac:dyDescent="0.3">
      <c r="A173" s="82"/>
      <c r="B173" s="82"/>
      <c r="C173" s="82"/>
      <c r="D173" s="82"/>
      <c r="E173" s="82"/>
      <c r="F173" s="82"/>
      <c r="G173" s="82"/>
      <c r="H173" s="82"/>
      <c r="I173" s="82"/>
      <c r="J173" s="82"/>
      <c r="K173" s="82"/>
      <c r="L173" s="82"/>
      <c r="M173" s="82"/>
      <c r="N173" s="82"/>
      <c r="O173" s="88">
        <f>'Группа 2 Вопросы'!B186</f>
        <v>168</v>
      </c>
      <c r="P173" s="89">
        <f>'Группа 2 Вопросы'!D186</f>
        <v>0</v>
      </c>
      <c r="Q173" s="89">
        <f>'Группа 2 Вопросы'!E186</f>
        <v>1</v>
      </c>
      <c r="R173" s="89">
        <f>'Группа 2 Вопросы'!F186</f>
        <v>0</v>
      </c>
      <c r="S173" s="89">
        <f>'Группа 2 Вопросы'!G186</f>
        <v>0</v>
      </c>
      <c r="T173" s="89">
        <f>'Группа 2 Вопросы'!H186</f>
        <v>0</v>
      </c>
      <c r="U173" s="89">
        <f>'Группа 2 Вопросы'!K186</f>
        <v>4</v>
      </c>
      <c r="V173" s="89">
        <f>'Группа 2 Вопросы'!L186</f>
        <v>4</v>
      </c>
      <c r="W173" s="90" t="str">
        <f>'Группа 2 Вопросы'!M186</f>
        <v>EMP</v>
      </c>
    </row>
    <row r="174" spans="1:23" x14ac:dyDescent="0.3">
      <c r="A174" s="82"/>
      <c r="B174" s="82"/>
      <c r="C174" s="82"/>
      <c r="D174" s="82"/>
      <c r="E174" s="82"/>
      <c r="F174" s="82"/>
      <c r="G174" s="82"/>
      <c r="H174" s="82"/>
      <c r="I174" s="82"/>
      <c r="J174" s="82"/>
      <c r="K174" s="82"/>
      <c r="L174" s="82"/>
      <c r="M174" s="82"/>
      <c r="N174" s="82"/>
      <c r="O174" s="88">
        <f>'Группа 2 Вопросы'!B187</f>
        <v>169</v>
      </c>
      <c r="P174" s="89">
        <f>'Группа 2 Вопросы'!D187</f>
        <v>1</v>
      </c>
      <c r="Q174" s="89">
        <f>'Группа 2 Вопросы'!E187</f>
        <v>0</v>
      </c>
      <c r="R174" s="89">
        <f>'Группа 2 Вопросы'!F187</f>
        <v>0</v>
      </c>
      <c r="S174" s="89">
        <f>'Группа 2 Вопросы'!G187</f>
        <v>0</v>
      </c>
      <c r="T174" s="89">
        <f>'Группа 2 Вопросы'!H187</f>
        <v>0</v>
      </c>
      <c r="U174" s="89">
        <f>'Группа 2 Вопросы'!K187</f>
        <v>0</v>
      </c>
      <c r="V174" s="89">
        <f>'Группа 2 Вопросы'!L187</f>
        <v>0</v>
      </c>
      <c r="W174" s="90" t="str">
        <f>'Группа 2 Вопросы'!M187</f>
        <v>EMP</v>
      </c>
    </row>
    <row r="175" spans="1:23" x14ac:dyDescent="0.3">
      <c r="A175" s="82"/>
      <c r="B175" s="82"/>
      <c r="C175" s="82"/>
      <c r="D175" s="82"/>
      <c r="E175" s="82"/>
      <c r="F175" s="82"/>
      <c r="G175" s="82"/>
      <c r="H175" s="82"/>
      <c r="I175" s="82"/>
      <c r="J175" s="82"/>
      <c r="K175" s="82"/>
      <c r="L175" s="82"/>
      <c r="M175" s="82"/>
      <c r="N175" s="82"/>
      <c r="O175" s="88">
        <f>'Группа 2 Вопросы'!B188</f>
        <v>170</v>
      </c>
      <c r="P175" s="89">
        <f>'Группа 2 Вопросы'!D188</f>
        <v>0</v>
      </c>
      <c r="Q175" s="89">
        <f>'Группа 2 Вопросы'!E188</f>
        <v>1</v>
      </c>
      <c r="R175" s="89">
        <f>'Группа 2 Вопросы'!F188</f>
        <v>0</v>
      </c>
      <c r="S175" s="89">
        <f>'Группа 2 Вопросы'!G188</f>
        <v>0</v>
      </c>
      <c r="T175" s="89">
        <f>'Группа 2 Вопросы'!H188</f>
        <v>0</v>
      </c>
      <c r="U175" s="89">
        <f>'Группа 2 Вопросы'!K188</f>
        <v>4</v>
      </c>
      <c r="V175" s="89">
        <f>'Группа 2 Вопросы'!L188</f>
        <v>4</v>
      </c>
      <c r="W175" s="90" t="str">
        <f>'Группа 2 Вопросы'!M188</f>
        <v>EMP</v>
      </c>
    </row>
    <row r="176" spans="1:23" x14ac:dyDescent="0.3">
      <c r="A176" s="82"/>
      <c r="B176" s="82"/>
      <c r="C176" s="82"/>
      <c r="D176" s="82"/>
      <c r="E176" s="82"/>
      <c r="F176" s="82"/>
      <c r="G176" s="82"/>
      <c r="H176" s="82"/>
      <c r="I176" s="82"/>
      <c r="J176" s="82"/>
      <c r="K176" s="82"/>
      <c r="L176" s="82"/>
      <c r="M176" s="82"/>
      <c r="N176" s="82"/>
      <c r="O176" s="88">
        <f>'Группа 2 Вопросы'!B189</f>
        <v>171</v>
      </c>
      <c r="P176" s="89">
        <f>'Группа 2 Вопросы'!D189</f>
        <v>0</v>
      </c>
      <c r="Q176" s="89">
        <f>'Группа 2 Вопросы'!E189</f>
        <v>1</v>
      </c>
      <c r="R176" s="89">
        <f>'Группа 2 Вопросы'!F189</f>
        <v>0</v>
      </c>
      <c r="S176" s="89">
        <f>'Группа 2 Вопросы'!G189</f>
        <v>0</v>
      </c>
      <c r="T176" s="89">
        <f>'Группа 2 Вопросы'!H189</f>
        <v>0</v>
      </c>
      <c r="U176" s="89">
        <f>'Группа 2 Вопросы'!K189</f>
        <v>8</v>
      </c>
      <c r="V176" s="89">
        <f>'Группа 2 Вопросы'!L189</f>
        <v>8</v>
      </c>
      <c r="W176" s="90" t="str">
        <f>'Группа 2 Вопросы'!M189</f>
        <v>EMP</v>
      </c>
    </row>
    <row r="177" spans="1:23" x14ac:dyDescent="0.3">
      <c r="A177" s="82"/>
      <c r="B177" s="82"/>
      <c r="C177" s="82"/>
      <c r="D177" s="82"/>
      <c r="E177" s="82"/>
      <c r="F177" s="82"/>
      <c r="G177" s="82"/>
      <c r="H177" s="82"/>
      <c r="I177" s="82"/>
      <c r="J177" s="82"/>
      <c r="K177" s="82"/>
      <c r="L177" s="82"/>
      <c r="M177" s="82"/>
      <c r="N177" s="82"/>
      <c r="O177" s="88">
        <f>'Группа 2 Вопросы'!B190</f>
        <v>172</v>
      </c>
      <c r="P177" s="89">
        <f>'Группа 2 Вопросы'!D190</f>
        <v>0</v>
      </c>
      <c r="Q177" s="89">
        <f>'Группа 2 Вопросы'!E190</f>
        <v>1</v>
      </c>
      <c r="R177" s="89">
        <f>'Группа 2 Вопросы'!F190</f>
        <v>0</v>
      </c>
      <c r="S177" s="89">
        <f>'Группа 2 Вопросы'!G190</f>
        <v>0</v>
      </c>
      <c r="T177" s="89">
        <f>'Группа 2 Вопросы'!H190</f>
        <v>0</v>
      </c>
      <c r="U177" s="89">
        <f>'Группа 2 Вопросы'!K190</f>
        <v>4</v>
      </c>
      <c r="V177" s="89">
        <f>'Группа 2 Вопросы'!L190</f>
        <v>4</v>
      </c>
      <c r="W177" s="90" t="str">
        <f>'Группа 2 Вопросы'!M190</f>
        <v>EMP</v>
      </c>
    </row>
    <row r="178" spans="1:23" x14ac:dyDescent="0.3">
      <c r="A178" s="82"/>
      <c r="B178" s="82"/>
      <c r="C178" s="82"/>
      <c r="D178" s="82"/>
      <c r="E178" s="82"/>
      <c r="F178" s="82"/>
      <c r="G178" s="82"/>
      <c r="H178" s="82"/>
      <c r="I178" s="82"/>
      <c r="J178" s="82"/>
      <c r="K178" s="82"/>
      <c r="L178" s="82"/>
      <c r="M178" s="82"/>
      <c r="N178" s="82"/>
      <c r="O178" s="88">
        <f>'Группа 2 Вопросы'!B191</f>
        <v>173</v>
      </c>
      <c r="P178" s="89">
        <f>'Группа 2 Вопросы'!D191</f>
        <v>0</v>
      </c>
      <c r="Q178" s="89">
        <f>'Группа 2 Вопросы'!E191</f>
        <v>1</v>
      </c>
      <c r="R178" s="89">
        <f>'Группа 2 Вопросы'!F191</f>
        <v>0</v>
      </c>
      <c r="S178" s="89">
        <f>'Группа 2 Вопросы'!G191</f>
        <v>0</v>
      </c>
      <c r="T178" s="89">
        <f>'Группа 2 Вопросы'!H191</f>
        <v>0</v>
      </c>
      <c r="U178" s="89">
        <f>'Группа 2 Вопросы'!K191</f>
        <v>4</v>
      </c>
      <c r="V178" s="89">
        <f>'Группа 2 Вопросы'!L191</f>
        <v>4</v>
      </c>
      <c r="W178" s="90" t="str">
        <f>'Группа 2 Вопросы'!M191</f>
        <v>EMP</v>
      </c>
    </row>
    <row r="179" spans="1:23" x14ac:dyDescent="0.3">
      <c r="A179" s="82"/>
      <c r="B179" s="82"/>
      <c r="C179" s="82"/>
      <c r="D179" s="82"/>
      <c r="E179" s="82"/>
      <c r="F179" s="82"/>
      <c r="G179" s="82"/>
      <c r="H179" s="82"/>
      <c r="I179" s="82"/>
      <c r="J179" s="82"/>
      <c r="K179" s="82"/>
      <c r="L179" s="82"/>
      <c r="M179" s="82"/>
      <c r="N179" s="82"/>
      <c r="O179" s="88">
        <f>'Группа 2 Вопросы'!B192</f>
        <v>174</v>
      </c>
      <c r="P179" s="89">
        <f>'Группа 2 Вопросы'!D192</f>
        <v>0</v>
      </c>
      <c r="Q179" s="89">
        <f>'Группа 2 Вопросы'!E192</f>
        <v>1</v>
      </c>
      <c r="R179" s="89">
        <f>'Группа 2 Вопросы'!F192</f>
        <v>0</v>
      </c>
      <c r="S179" s="89">
        <f>'Группа 2 Вопросы'!G192</f>
        <v>0</v>
      </c>
      <c r="T179" s="89">
        <f>'Группа 2 Вопросы'!H192</f>
        <v>0</v>
      </c>
      <c r="U179" s="89">
        <f>'Группа 2 Вопросы'!K192</f>
        <v>8</v>
      </c>
      <c r="V179" s="89">
        <f>'Группа 2 Вопросы'!L192</f>
        <v>8</v>
      </c>
      <c r="W179" s="90" t="str">
        <f>'Группа 2 Вопросы'!M192</f>
        <v>EMP</v>
      </c>
    </row>
    <row r="180" spans="1:23" x14ac:dyDescent="0.3">
      <c r="A180" s="82"/>
      <c r="B180" s="82"/>
      <c r="C180" s="82"/>
      <c r="D180" s="82"/>
      <c r="E180" s="82"/>
      <c r="F180" s="82"/>
      <c r="G180" s="82"/>
      <c r="H180" s="82"/>
      <c r="I180" s="82"/>
      <c r="J180" s="82"/>
      <c r="K180" s="82"/>
      <c r="L180" s="82"/>
      <c r="M180" s="82"/>
      <c r="N180" s="82"/>
      <c r="O180" s="88">
        <f>'Группа 2 Вопросы'!B195</f>
        <v>175</v>
      </c>
      <c r="P180" s="89">
        <f>'Группа 2 Вопросы'!D195</f>
        <v>0</v>
      </c>
      <c r="Q180" s="89">
        <f>'Группа 2 Вопросы'!E195</f>
        <v>1</v>
      </c>
      <c r="R180" s="89">
        <f>'Группа 2 Вопросы'!F195</f>
        <v>0</v>
      </c>
      <c r="S180" s="89">
        <f>'Группа 2 Вопросы'!G195</f>
        <v>0</v>
      </c>
      <c r="T180" s="89">
        <f>'Группа 2 Вопросы'!H195</f>
        <v>0</v>
      </c>
      <c r="U180" s="89">
        <f>'Группа 2 Вопросы'!K195</f>
        <v>4</v>
      </c>
      <c r="V180" s="89">
        <f>'Группа 2 Вопросы'!L195</f>
        <v>4</v>
      </c>
      <c r="W180" s="90" t="str">
        <f>'Группа 2 Вопросы'!M195</f>
        <v>МЭПИ</v>
      </c>
    </row>
    <row r="181" spans="1:23" x14ac:dyDescent="0.3">
      <c r="A181" s="82"/>
      <c r="B181" s="82"/>
      <c r="C181" s="82"/>
      <c r="D181" s="82"/>
      <c r="E181" s="82"/>
      <c r="F181" s="82"/>
      <c r="G181" s="82"/>
      <c r="H181" s="82"/>
      <c r="I181" s="82"/>
      <c r="J181" s="82"/>
      <c r="K181" s="82"/>
      <c r="L181" s="82"/>
      <c r="M181" s="82"/>
      <c r="N181" s="82"/>
      <c r="O181" s="88">
        <f>'Группа 2 Вопросы'!B196</f>
        <v>176</v>
      </c>
      <c r="P181" s="89">
        <f>'Группа 2 Вопросы'!D196</f>
        <v>0</v>
      </c>
      <c r="Q181" s="89">
        <f>'Группа 2 Вопросы'!E196</f>
        <v>1</v>
      </c>
      <c r="R181" s="89">
        <f>'Группа 2 Вопросы'!F196</f>
        <v>0</v>
      </c>
      <c r="S181" s="89">
        <f>'Группа 2 Вопросы'!G196</f>
        <v>0</v>
      </c>
      <c r="T181" s="89">
        <f>'Группа 2 Вопросы'!H196</f>
        <v>0</v>
      </c>
      <c r="U181" s="89">
        <f>'Группа 2 Вопросы'!K196</f>
        <v>4</v>
      </c>
      <c r="V181" s="89">
        <f>'Группа 2 Вопросы'!L196</f>
        <v>4</v>
      </c>
      <c r="W181" s="90" t="str">
        <f>'Группа 2 Вопросы'!M196</f>
        <v>МЭПИ</v>
      </c>
    </row>
    <row r="182" spans="1:23" x14ac:dyDescent="0.3">
      <c r="A182" s="82"/>
      <c r="B182" s="82"/>
      <c r="C182" s="82"/>
      <c r="D182" s="82"/>
      <c r="E182" s="82"/>
      <c r="F182" s="82"/>
      <c r="G182" s="82"/>
      <c r="H182" s="82"/>
      <c r="I182" s="82"/>
      <c r="J182" s="82"/>
      <c r="K182" s="82"/>
      <c r="L182" s="82"/>
      <c r="M182" s="82"/>
      <c r="N182" s="82"/>
      <c r="O182" s="88">
        <f>'Группа 2 Вопросы'!B197</f>
        <v>177</v>
      </c>
      <c r="P182" s="89">
        <f>'Группа 2 Вопросы'!D197</f>
        <v>0</v>
      </c>
      <c r="Q182" s="89">
        <f>'Группа 2 Вопросы'!E197</f>
        <v>0</v>
      </c>
      <c r="R182" s="89">
        <f>'Группа 2 Вопросы'!F197</f>
        <v>0</v>
      </c>
      <c r="S182" s="89">
        <f>'Группа 2 Вопросы'!G197</f>
        <v>0</v>
      </c>
      <c r="T182" s="89">
        <f>'Группа 2 Вопросы'!H197</f>
        <v>1</v>
      </c>
      <c r="U182" s="89">
        <f>'Группа 2 Вопросы'!K197</f>
        <v>1</v>
      </c>
      <c r="V182" s="89">
        <f>'Группа 2 Вопросы'!L197</f>
        <v>4</v>
      </c>
      <c r="W182" s="90" t="str">
        <f>'Группа 2 Вопросы'!M197</f>
        <v>МЭПИ</v>
      </c>
    </row>
    <row r="183" spans="1:23" x14ac:dyDescent="0.3">
      <c r="A183" s="82"/>
      <c r="B183" s="82"/>
      <c r="C183" s="82"/>
      <c r="D183" s="82"/>
      <c r="E183" s="82"/>
      <c r="F183" s="82"/>
      <c r="G183" s="82"/>
      <c r="H183" s="82"/>
      <c r="I183" s="82"/>
      <c r="J183" s="82"/>
      <c r="K183" s="82"/>
      <c r="L183" s="82"/>
      <c r="M183" s="82"/>
      <c r="N183" s="82"/>
      <c r="O183" s="88">
        <f>'Группа 2 Вопросы'!B198</f>
        <v>178</v>
      </c>
      <c r="P183" s="89">
        <f>'Группа 2 Вопросы'!D198</f>
        <v>0</v>
      </c>
      <c r="Q183" s="89">
        <f>'Группа 2 Вопросы'!E198</f>
        <v>0</v>
      </c>
      <c r="R183" s="89">
        <f>'Группа 2 Вопросы'!F198</f>
        <v>0</v>
      </c>
      <c r="S183" s="89">
        <f>'Группа 2 Вопросы'!G198</f>
        <v>0</v>
      </c>
      <c r="T183" s="89">
        <f>'Группа 2 Вопросы'!H198</f>
        <v>1</v>
      </c>
      <c r="U183" s="89">
        <f>'Группа 2 Вопросы'!K198</f>
        <v>1</v>
      </c>
      <c r="V183" s="89">
        <f>'Группа 2 Вопросы'!L198</f>
        <v>4</v>
      </c>
      <c r="W183" s="90" t="str">
        <f>'Группа 2 Вопросы'!M198</f>
        <v>МЭПИ</v>
      </c>
    </row>
    <row r="184" spans="1:23" x14ac:dyDescent="0.3">
      <c r="A184" s="82"/>
      <c r="B184" s="82"/>
      <c r="C184" s="82"/>
      <c r="D184" s="82"/>
      <c r="E184" s="82"/>
      <c r="F184" s="82"/>
      <c r="G184" s="82"/>
      <c r="H184" s="82"/>
      <c r="I184" s="82"/>
      <c r="J184" s="82"/>
      <c r="K184" s="82"/>
      <c r="L184" s="82"/>
      <c r="M184" s="82"/>
      <c r="N184" s="82"/>
      <c r="O184" s="88">
        <f>'Группа 2 Вопросы'!B199</f>
        <v>179</v>
      </c>
      <c r="P184" s="89">
        <f>'Группа 2 Вопросы'!D199</f>
        <v>0</v>
      </c>
      <c r="Q184" s="89">
        <f>'Группа 2 Вопросы'!E199</f>
        <v>0</v>
      </c>
      <c r="R184" s="89">
        <f>'Группа 2 Вопросы'!F199</f>
        <v>0</v>
      </c>
      <c r="S184" s="89">
        <f>'Группа 2 Вопросы'!G199</f>
        <v>1</v>
      </c>
      <c r="T184" s="89">
        <f>'Группа 2 Вопросы'!H199</f>
        <v>0</v>
      </c>
      <c r="U184" s="89">
        <f>'Группа 2 Вопросы'!K199</f>
        <v>2</v>
      </c>
      <c r="V184" s="89">
        <f>'Группа 2 Вопросы'!L199</f>
        <v>4</v>
      </c>
      <c r="W184" s="90" t="str">
        <f>'Группа 2 Вопросы'!M199</f>
        <v>МЭПИ</v>
      </c>
    </row>
    <row r="185" spans="1:23" x14ac:dyDescent="0.3">
      <c r="A185" s="82"/>
      <c r="B185" s="82"/>
      <c r="C185" s="82"/>
      <c r="D185" s="82"/>
      <c r="E185" s="82"/>
      <c r="F185" s="82"/>
      <c r="G185" s="82"/>
      <c r="H185" s="82"/>
      <c r="I185" s="82"/>
      <c r="J185" s="82"/>
      <c r="K185" s="82"/>
      <c r="L185" s="82"/>
      <c r="M185" s="82"/>
      <c r="N185" s="82"/>
      <c r="O185" s="88">
        <f>'Группа 2 Вопросы'!B200</f>
        <v>180</v>
      </c>
      <c r="P185" s="89">
        <f>'Группа 2 Вопросы'!D200</f>
        <v>0</v>
      </c>
      <c r="Q185" s="89">
        <f>'Группа 2 Вопросы'!E200</f>
        <v>1</v>
      </c>
      <c r="R185" s="89">
        <f>'Группа 2 Вопросы'!F200</f>
        <v>0</v>
      </c>
      <c r="S185" s="89">
        <f>'Группа 2 Вопросы'!G200</f>
        <v>0</v>
      </c>
      <c r="T185" s="89">
        <f>'Группа 2 Вопросы'!H200</f>
        <v>0</v>
      </c>
      <c r="U185" s="89">
        <f>'Группа 2 Вопросы'!K200</f>
        <v>4</v>
      </c>
      <c r="V185" s="89">
        <f>'Группа 2 Вопросы'!L200</f>
        <v>4</v>
      </c>
      <c r="W185" s="90" t="str">
        <f>'Группа 2 Вопросы'!M200</f>
        <v>МЭПИ</v>
      </c>
    </row>
    <row r="186" spans="1:23" x14ac:dyDescent="0.3">
      <c r="A186" s="82"/>
      <c r="B186" s="82"/>
      <c r="C186" s="82"/>
      <c r="D186" s="82"/>
      <c r="E186" s="82"/>
      <c r="F186" s="82"/>
      <c r="G186" s="82"/>
      <c r="H186" s="82"/>
      <c r="I186" s="82"/>
      <c r="J186" s="82"/>
      <c r="K186" s="82"/>
      <c r="L186" s="82"/>
      <c r="M186" s="82"/>
      <c r="N186" s="82"/>
      <c r="O186" s="88">
        <f>'Группа 2 Вопросы'!B201</f>
        <v>181</v>
      </c>
      <c r="P186" s="89">
        <f>'Группа 2 Вопросы'!D201</f>
        <v>0</v>
      </c>
      <c r="Q186" s="89">
        <f>'Группа 2 Вопросы'!E201</f>
        <v>1</v>
      </c>
      <c r="R186" s="89">
        <f>'Группа 2 Вопросы'!F201</f>
        <v>0</v>
      </c>
      <c r="S186" s="89">
        <f>'Группа 2 Вопросы'!G201</f>
        <v>0</v>
      </c>
      <c r="T186" s="89">
        <f>'Группа 2 Вопросы'!H201</f>
        <v>0</v>
      </c>
      <c r="U186" s="89">
        <f>'Группа 2 Вопросы'!K201</f>
        <v>4</v>
      </c>
      <c r="V186" s="89">
        <f>'Группа 2 Вопросы'!L201</f>
        <v>4</v>
      </c>
      <c r="W186" s="90" t="str">
        <f>'Группа 2 Вопросы'!M201</f>
        <v>МЭПИ</v>
      </c>
    </row>
    <row r="187" spans="1:23" x14ac:dyDescent="0.3">
      <c r="A187" s="82"/>
      <c r="B187" s="82"/>
      <c r="C187" s="82"/>
      <c r="D187" s="82"/>
      <c r="E187" s="82"/>
      <c r="F187" s="82"/>
      <c r="G187" s="82"/>
      <c r="H187" s="82"/>
      <c r="I187" s="82"/>
      <c r="J187" s="82"/>
      <c r="K187" s="82"/>
      <c r="L187" s="82"/>
      <c r="M187" s="82"/>
      <c r="N187" s="82"/>
      <c r="O187" s="88">
        <f>'Группа 2 Вопросы'!B202</f>
        <v>182</v>
      </c>
      <c r="P187" s="89">
        <f>'Группа 2 Вопросы'!D202</f>
        <v>0</v>
      </c>
      <c r="Q187" s="89">
        <f>'Группа 2 Вопросы'!E202</f>
        <v>1</v>
      </c>
      <c r="R187" s="89">
        <f>'Группа 2 Вопросы'!F202</f>
        <v>0</v>
      </c>
      <c r="S187" s="89">
        <f>'Группа 2 Вопросы'!G202</f>
        <v>0</v>
      </c>
      <c r="T187" s="89">
        <f>'Группа 2 Вопросы'!H202</f>
        <v>0</v>
      </c>
      <c r="U187" s="89">
        <f>'Группа 2 Вопросы'!K202</f>
        <v>4</v>
      </c>
      <c r="V187" s="89">
        <f>'Группа 2 Вопросы'!L202</f>
        <v>4</v>
      </c>
      <c r="W187" s="90" t="str">
        <f>'Группа 2 Вопросы'!M202</f>
        <v>МЭПИ</v>
      </c>
    </row>
    <row r="188" spans="1:23" x14ac:dyDescent="0.3">
      <c r="A188" s="82"/>
      <c r="B188" s="82"/>
      <c r="C188" s="82"/>
      <c r="D188" s="82"/>
      <c r="E188" s="82"/>
      <c r="F188" s="82"/>
      <c r="G188" s="82"/>
      <c r="H188" s="82"/>
      <c r="I188" s="82"/>
      <c r="J188" s="82"/>
      <c r="K188" s="82"/>
      <c r="L188" s="82"/>
      <c r="M188" s="82"/>
      <c r="N188" s="82"/>
      <c r="O188" s="88">
        <f>'Группа 2 Вопросы'!B203</f>
        <v>183</v>
      </c>
      <c r="P188" s="89">
        <f>'Группа 2 Вопросы'!D203</f>
        <v>0</v>
      </c>
      <c r="Q188" s="89">
        <f>'Группа 2 Вопросы'!E203</f>
        <v>1</v>
      </c>
      <c r="R188" s="89">
        <f>'Группа 2 Вопросы'!F203</f>
        <v>0</v>
      </c>
      <c r="S188" s="89">
        <f>'Группа 2 Вопросы'!G203</f>
        <v>0</v>
      </c>
      <c r="T188" s="89">
        <f>'Группа 2 Вопросы'!H203</f>
        <v>0</v>
      </c>
      <c r="U188" s="89">
        <f>'Группа 2 Вопросы'!K203</f>
        <v>8</v>
      </c>
      <c r="V188" s="89">
        <f>'Группа 2 Вопросы'!L203</f>
        <v>8</v>
      </c>
      <c r="W188" s="90" t="str">
        <f>'Группа 2 Вопросы'!M203</f>
        <v>МЭПИ</v>
      </c>
    </row>
    <row r="189" spans="1:23" x14ac:dyDescent="0.3">
      <c r="A189" s="82"/>
      <c r="B189" s="82"/>
      <c r="C189" s="82"/>
      <c r="D189" s="82"/>
      <c r="E189" s="82"/>
      <c r="F189" s="82"/>
      <c r="G189" s="82"/>
      <c r="H189" s="82"/>
      <c r="I189" s="82"/>
      <c r="J189" s="82"/>
      <c r="K189" s="82"/>
      <c r="L189" s="82"/>
      <c r="M189" s="82"/>
      <c r="N189" s="82"/>
      <c r="O189" s="88">
        <f>'Группа 2 Вопросы'!B204</f>
        <v>184</v>
      </c>
      <c r="P189" s="89">
        <f>'Группа 2 Вопросы'!D204</f>
        <v>0</v>
      </c>
      <c r="Q189" s="89">
        <f>'Группа 2 Вопросы'!E204</f>
        <v>1</v>
      </c>
      <c r="R189" s="89">
        <f>'Группа 2 Вопросы'!F204</f>
        <v>0</v>
      </c>
      <c r="S189" s="89">
        <f>'Группа 2 Вопросы'!G204</f>
        <v>0</v>
      </c>
      <c r="T189" s="89">
        <f>'Группа 2 Вопросы'!H204</f>
        <v>0</v>
      </c>
      <c r="U189" s="89">
        <f>'Группа 2 Вопросы'!K204</f>
        <v>4</v>
      </c>
      <c r="V189" s="89">
        <f>'Группа 2 Вопросы'!L204</f>
        <v>4</v>
      </c>
      <c r="W189" s="90" t="str">
        <f>'Группа 2 Вопросы'!M204</f>
        <v>МЭПИ</v>
      </c>
    </row>
    <row r="190" spans="1:23" x14ac:dyDescent="0.3">
      <c r="A190" s="82"/>
      <c r="B190" s="82"/>
      <c r="C190" s="82"/>
      <c r="D190" s="82"/>
      <c r="E190" s="82"/>
      <c r="F190" s="82"/>
      <c r="G190" s="82"/>
      <c r="H190" s="82"/>
      <c r="I190" s="82"/>
      <c r="J190" s="82"/>
      <c r="K190" s="82"/>
      <c r="L190" s="82"/>
      <c r="M190" s="82"/>
      <c r="N190" s="82"/>
      <c r="O190" s="88">
        <f>'Группа 2 Вопросы'!B205</f>
        <v>185</v>
      </c>
      <c r="P190" s="89">
        <f>'Группа 2 Вопросы'!D205</f>
        <v>0</v>
      </c>
      <c r="Q190" s="89">
        <f>'Группа 2 Вопросы'!E205</f>
        <v>1</v>
      </c>
      <c r="R190" s="89">
        <f>'Группа 2 Вопросы'!F205</f>
        <v>0</v>
      </c>
      <c r="S190" s="89">
        <f>'Группа 2 Вопросы'!G205</f>
        <v>0</v>
      </c>
      <c r="T190" s="89">
        <f>'Группа 2 Вопросы'!H205</f>
        <v>0</v>
      </c>
      <c r="U190" s="89">
        <f>'Группа 2 Вопросы'!K205</f>
        <v>4</v>
      </c>
      <c r="V190" s="89">
        <f>'Группа 2 Вопросы'!L205</f>
        <v>4</v>
      </c>
      <c r="W190" s="90" t="str">
        <f>'Группа 2 Вопросы'!M205</f>
        <v>МЭПИ</v>
      </c>
    </row>
    <row r="191" spans="1:23" x14ac:dyDescent="0.3">
      <c r="A191" s="82"/>
      <c r="B191" s="82"/>
      <c r="C191" s="82"/>
      <c r="D191" s="82"/>
      <c r="E191" s="82"/>
      <c r="F191" s="82"/>
      <c r="G191" s="82"/>
      <c r="H191" s="82"/>
      <c r="I191" s="82"/>
      <c r="J191" s="82"/>
      <c r="K191" s="82"/>
      <c r="L191" s="82"/>
      <c r="M191" s="82"/>
      <c r="N191" s="82"/>
      <c r="O191" s="88">
        <f>'Группа 2 Вопросы'!B206</f>
        <v>186</v>
      </c>
      <c r="P191" s="89">
        <f>'Группа 2 Вопросы'!D206</f>
        <v>1</v>
      </c>
      <c r="Q191" s="89">
        <f>'Группа 2 Вопросы'!E206</f>
        <v>0</v>
      </c>
      <c r="R191" s="89">
        <f>'Группа 2 Вопросы'!F206</f>
        <v>0</v>
      </c>
      <c r="S191" s="89">
        <f>'Группа 2 Вопросы'!G206</f>
        <v>0</v>
      </c>
      <c r="T191" s="89">
        <f>'Группа 2 Вопросы'!H206</f>
        <v>0</v>
      </c>
      <c r="U191" s="89">
        <f>'Группа 2 Вопросы'!K206</f>
        <v>0</v>
      </c>
      <c r="V191" s="89">
        <f>'Группа 2 Вопросы'!L206</f>
        <v>0</v>
      </c>
      <c r="W191" s="90" t="str">
        <f>'Группа 2 Вопросы'!M206</f>
        <v>МЭПИ</v>
      </c>
    </row>
    <row r="192" spans="1:23" x14ac:dyDescent="0.3">
      <c r="A192" s="82"/>
      <c r="B192" s="82"/>
      <c r="C192" s="82"/>
      <c r="D192" s="82"/>
      <c r="E192" s="82"/>
      <c r="F192" s="82"/>
      <c r="G192" s="82"/>
      <c r="H192" s="82"/>
      <c r="I192" s="82"/>
      <c r="J192" s="82"/>
      <c r="K192" s="82"/>
      <c r="L192" s="82"/>
      <c r="M192" s="82"/>
      <c r="N192" s="82"/>
      <c r="O192" s="88">
        <f>'Группа 2 Вопросы'!B208</f>
        <v>187</v>
      </c>
      <c r="P192" s="89">
        <f>'Группа 2 Вопросы'!D208</f>
        <v>0</v>
      </c>
      <c r="Q192" s="89">
        <f>'Группа 2 Вопросы'!E208</f>
        <v>1</v>
      </c>
      <c r="R192" s="89">
        <f>'Группа 2 Вопросы'!F208</f>
        <v>0</v>
      </c>
      <c r="S192" s="89">
        <f>'Группа 2 Вопросы'!G208</f>
        <v>0</v>
      </c>
      <c r="T192" s="89">
        <f>'Группа 2 Вопросы'!H208</f>
        <v>0</v>
      </c>
      <c r="U192" s="89">
        <f>'Группа 2 Вопросы'!K208</f>
        <v>4</v>
      </c>
      <c r="V192" s="89">
        <f>'Группа 2 Вопросы'!L208</f>
        <v>4</v>
      </c>
      <c r="W192" s="90" t="str">
        <f>'Группа 2 Вопросы'!M208</f>
        <v>МЭОС</v>
      </c>
    </row>
    <row r="193" spans="1:23" x14ac:dyDescent="0.3">
      <c r="A193" s="82"/>
      <c r="B193" s="82"/>
      <c r="C193" s="82"/>
      <c r="D193" s="82"/>
      <c r="E193" s="82"/>
      <c r="F193" s="82"/>
      <c r="G193" s="82"/>
      <c r="H193" s="82"/>
      <c r="I193" s="82"/>
      <c r="J193" s="82"/>
      <c r="K193" s="82"/>
      <c r="L193" s="82"/>
      <c r="M193" s="82"/>
      <c r="N193" s="82"/>
      <c r="O193" s="88">
        <f>'Группа 2 Вопросы'!B209</f>
        <v>188</v>
      </c>
      <c r="P193" s="89">
        <f>'Группа 2 Вопросы'!D209</f>
        <v>0</v>
      </c>
      <c r="Q193" s="89">
        <f>'Группа 2 Вопросы'!E209</f>
        <v>1</v>
      </c>
      <c r="R193" s="89">
        <f>'Группа 2 Вопросы'!F209</f>
        <v>0</v>
      </c>
      <c r="S193" s="89">
        <f>'Группа 2 Вопросы'!G209</f>
        <v>0</v>
      </c>
      <c r="T193" s="89">
        <f>'Группа 2 Вопросы'!H209</f>
        <v>0</v>
      </c>
      <c r="U193" s="89">
        <f>'Группа 2 Вопросы'!K209</f>
        <v>4</v>
      </c>
      <c r="V193" s="89">
        <f>'Группа 2 Вопросы'!L209</f>
        <v>4</v>
      </c>
      <c r="W193" s="90" t="str">
        <f>'Группа 2 Вопросы'!M209</f>
        <v>МЭОС</v>
      </c>
    </row>
    <row r="194" spans="1:23" x14ac:dyDescent="0.3">
      <c r="A194" s="82"/>
      <c r="B194" s="82"/>
      <c r="C194" s="82"/>
      <c r="D194" s="82"/>
      <c r="E194" s="82"/>
      <c r="F194" s="82"/>
      <c r="G194" s="82"/>
      <c r="H194" s="82"/>
      <c r="I194" s="82"/>
      <c r="J194" s="82"/>
      <c r="K194" s="82"/>
      <c r="L194" s="82"/>
      <c r="M194" s="82"/>
      <c r="N194" s="82"/>
      <c r="O194" s="88">
        <f>'Группа 2 Вопросы'!B210</f>
        <v>189</v>
      </c>
      <c r="P194" s="89">
        <f>'Группа 2 Вопросы'!D210</f>
        <v>1</v>
      </c>
      <c r="Q194" s="89">
        <f>'Группа 2 Вопросы'!E210</f>
        <v>0</v>
      </c>
      <c r="R194" s="89">
        <f>'Группа 2 Вопросы'!F210</f>
        <v>0</v>
      </c>
      <c r="S194" s="89">
        <f>'Группа 2 Вопросы'!G210</f>
        <v>0</v>
      </c>
      <c r="T194" s="89">
        <f>'Группа 2 Вопросы'!H210</f>
        <v>0</v>
      </c>
      <c r="U194" s="89">
        <f>'Группа 2 Вопросы'!K210</f>
        <v>0</v>
      </c>
      <c r="V194" s="89">
        <f>'Группа 2 Вопросы'!L210</f>
        <v>0</v>
      </c>
      <c r="W194" s="90" t="str">
        <f>'Группа 2 Вопросы'!M210</f>
        <v>МЭОС</v>
      </c>
    </row>
    <row r="195" spans="1:23" x14ac:dyDescent="0.3">
      <c r="A195" s="82"/>
      <c r="B195" s="82"/>
      <c r="C195" s="82"/>
      <c r="D195" s="82"/>
      <c r="E195" s="82"/>
      <c r="F195" s="82"/>
      <c r="G195" s="82"/>
      <c r="H195" s="82"/>
      <c r="I195" s="82"/>
      <c r="J195" s="82"/>
      <c r="K195" s="82"/>
      <c r="L195" s="82"/>
      <c r="M195" s="82"/>
      <c r="N195" s="82"/>
      <c r="O195" s="88">
        <f>'Группа 2 Вопросы'!B211</f>
        <v>190</v>
      </c>
      <c r="P195" s="89">
        <f>'Группа 2 Вопросы'!D211</f>
        <v>0</v>
      </c>
      <c r="Q195" s="89">
        <f>'Группа 2 Вопросы'!E211</f>
        <v>1</v>
      </c>
      <c r="R195" s="89">
        <f>'Группа 2 Вопросы'!F211</f>
        <v>0</v>
      </c>
      <c r="S195" s="89">
        <f>'Группа 2 Вопросы'!G211</f>
        <v>0</v>
      </c>
      <c r="T195" s="89">
        <f>'Группа 2 Вопросы'!H211</f>
        <v>0</v>
      </c>
      <c r="U195" s="89">
        <f>'Группа 2 Вопросы'!K211</f>
        <v>4</v>
      </c>
      <c r="V195" s="89">
        <f>'Группа 2 Вопросы'!L211</f>
        <v>4</v>
      </c>
      <c r="W195" s="90" t="str">
        <f>'Группа 2 Вопросы'!M211</f>
        <v>МЭОС</v>
      </c>
    </row>
    <row r="196" spans="1:23" x14ac:dyDescent="0.3">
      <c r="A196" s="82"/>
      <c r="B196" s="82"/>
      <c r="C196" s="82"/>
      <c r="D196" s="82"/>
      <c r="E196" s="82"/>
      <c r="F196" s="82"/>
      <c r="G196" s="82"/>
      <c r="H196" s="82"/>
      <c r="I196" s="82"/>
      <c r="J196" s="82"/>
      <c r="K196" s="82"/>
      <c r="L196" s="82"/>
      <c r="M196" s="82"/>
      <c r="N196" s="82"/>
      <c r="O196" s="88">
        <f>'Группа 2 Вопросы'!B212</f>
        <v>191</v>
      </c>
      <c r="P196" s="89">
        <f>'Группа 2 Вопросы'!D212</f>
        <v>0</v>
      </c>
      <c r="Q196" s="89">
        <f>'Группа 2 Вопросы'!E212</f>
        <v>1</v>
      </c>
      <c r="R196" s="89">
        <f>'Группа 2 Вопросы'!F212</f>
        <v>0</v>
      </c>
      <c r="S196" s="89">
        <f>'Группа 2 Вопросы'!G212</f>
        <v>0</v>
      </c>
      <c r="T196" s="89">
        <f>'Группа 2 Вопросы'!H212</f>
        <v>0</v>
      </c>
      <c r="U196" s="89">
        <f>'Группа 2 Вопросы'!K212</f>
        <v>4</v>
      </c>
      <c r="V196" s="89">
        <f>'Группа 2 Вопросы'!L212</f>
        <v>4</v>
      </c>
      <c r="W196" s="90" t="str">
        <f>'Группа 2 Вопросы'!M212</f>
        <v>МЭОС</v>
      </c>
    </row>
    <row r="197" spans="1:23" x14ac:dyDescent="0.3">
      <c r="A197" s="82"/>
      <c r="B197" s="82"/>
      <c r="C197" s="82"/>
      <c r="D197" s="82"/>
      <c r="E197" s="82"/>
      <c r="F197" s="82"/>
      <c r="G197" s="82"/>
      <c r="H197" s="82"/>
      <c r="I197" s="82"/>
      <c r="J197" s="82"/>
      <c r="K197" s="82"/>
      <c r="L197" s="82"/>
      <c r="M197" s="82"/>
      <c r="N197" s="82"/>
      <c r="O197" s="88">
        <f>'Группа 2 Вопросы'!B213</f>
        <v>192</v>
      </c>
      <c r="P197" s="89">
        <f>'Группа 2 Вопросы'!D213</f>
        <v>0</v>
      </c>
      <c r="Q197" s="89">
        <f>'Группа 2 Вопросы'!E213</f>
        <v>1</v>
      </c>
      <c r="R197" s="89">
        <f>'Группа 2 Вопросы'!F213</f>
        <v>0</v>
      </c>
      <c r="S197" s="89">
        <f>'Группа 2 Вопросы'!G213</f>
        <v>0</v>
      </c>
      <c r="T197" s="89">
        <f>'Группа 2 Вопросы'!H213</f>
        <v>0</v>
      </c>
      <c r="U197" s="89">
        <f>'Группа 2 Вопросы'!K213</f>
        <v>8</v>
      </c>
      <c r="V197" s="89">
        <f>'Группа 2 Вопросы'!L213</f>
        <v>8</v>
      </c>
      <c r="W197" s="90" t="str">
        <f>'Группа 2 Вопросы'!M213</f>
        <v>МЭОС</v>
      </c>
    </row>
    <row r="198" spans="1:23" x14ac:dyDescent="0.3">
      <c r="A198" s="82"/>
      <c r="B198" s="82"/>
      <c r="C198" s="82"/>
      <c r="D198" s="82"/>
      <c r="E198" s="82"/>
      <c r="F198" s="82"/>
      <c r="G198" s="82"/>
      <c r="H198" s="82"/>
      <c r="I198" s="82"/>
      <c r="J198" s="82"/>
      <c r="K198" s="82"/>
      <c r="L198" s="82"/>
      <c r="M198" s="82"/>
      <c r="N198" s="82"/>
      <c r="O198" s="88">
        <f>'Группа 2 Вопросы'!B214</f>
        <v>193</v>
      </c>
      <c r="P198" s="89">
        <f>'Группа 2 Вопросы'!D214</f>
        <v>0</v>
      </c>
      <c r="Q198" s="89">
        <f>'Группа 2 Вопросы'!E214</f>
        <v>1</v>
      </c>
      <c r="R198" s="89">
        <f>'Группа 2 Вопросы'!F214</f>
        <v>0</v>
      </c>
      <c r="S198" s="89">
        <f>'Группа 2 Вопросы'!G214</f>
        <v>0</v>
      </c>
      <c r="T198" s="89">
        <f>'Группа 2 Вопросы'!H214</f>
        <v>0</v>
      </c>
      <c r="U198" s="89">
        <f>'Группа 2 Вопросы'!K214</f>
        <v>4</v>
      </c>
      <c r="V198" s="89">
        <f>'Группа 2 Вопросы'!L214</f>
        <v>4</v>
      </c>
      <c r="W198" s="90" t="str">
        <f>'Группа 2 Вопросы'!M214</f>
        <v>МЭОС</v>
      </c>
    </row>
    <row r="199" spans="1:23" x14ac:dyDescent="0.3">
      <c r="A199" s="82"/>
      <c r="B199" s="82"/>
      <c r="C199" s="82"/>
      <c r="D199" s="82"/>
      <c r="E199" s="82"/>
      <c r="F199" s="82"/>
      <c r="G199" s="82"/>
      <c r="H199" s="82"/>
      <c r="I199" s="82"/>
      <c r="J199" s="82"/>
      <c r="K199" s="82"/>
      <c r="L199" s="82"/>
      <c r="M199" s="82"/>
      <c r="N199" s="82"/>
      <c r="O199" s="88">
        <f>'Группа 2 Вопросы'!B215</f>
        <v>194</v>
      </c>
      <c r="P199" s="89">
        <f>'Группа 2 Вопросы'!D215</f>
        <v>0</v>
      </c>
      <c r="Q199" s="89">
        <f>'Группа 2 Вопросы'!E215</f>
        <v>0</v>
      </c>
      <c r="R199" s="89">
        <f>'Группа 2 Вопросы'!F215</f>
        <v>0</v>
      </c>
      <c r="S199" s="89">
        <f>'Группа 2 Вопросы'!G215</f>
        <v>0</v>
      </c>
      <c r="T199" s="89">
        <f>'Группа 2 Вопросы'!H215</f>
        <v>1</v>
      </c>
      <c r="U199" s="89">
        <f>'Группа 2 Вопросы'!K215</f>
        <v>1</v>
      </c>
      <c r="V199" s="89">
        <f>'Группа 2 Вопросы'!L215</f>
        <v>4</v>
      </c>
      <c r="W199" s="90" t="str">
        <f>'Группа 2 Вопросы'!M215</f>
        <v>МЭОС</v>
      </c>
    </row>
    <row r="200" spans="1:23" x14ac:dyDescent="0.3">
      <c r="A200" s="82"/>
      <c r="B200" s="82"/>
      <c r="C200" s="82"/>
      <c r="D200" s="82"/>
      <c r="E200" s="82"/>
      <c r="F200" s="82"/>
      <c r="G200" s="82"/>
      <c r="H200" s="82"/>
      <c r="I200" s="82"/>
      <c r="J200" s="82"/>
      <c r="K200" s="82"/>
      <c r="L200" s="82"/>
      <c r="M200" s="82"/>
      <c r="N200" s="82"/>
      <c r="O200" s="88">
        <f>'Группа 2 Вопросы'!B216</f>
        <v>195</v>
      </c>
      <c r="P200" s="89">
        <f>'Группа 2 Вопросы'!D216</f>
        <v>0</v>
      </c>
      <c r="Q200" s="89">
        <f>'Группа 2 Вопросы'!E216</f>
        <v>0</v>
      </c>
      <c r="R200" s="89">
        <f>'Группа 2 Вопросы'!F216</f>
        <v>0</v>
      </c>
      <c r="S200" s="89">
        <f>'Группа 2 Вопросы'!G216</f>
        <v>0</v>
      </c>
      <c r="T200" s="89">
        <f>'Группа 2 Вопросы'!H216</f>
        <v>1</v>
      </c>
      <c r="U200" s="89">
        <f>'Группа 2 Вопросы'!K216</f>
        <v>1</v>
      </c>
      <c r="V200" s="89">
        <f>'Группа 2 Вопросы'!L216</f>
        <v>4</v>
      </c>
      <c r="W200" s="90" t="str">
        <f>'Группа 2 Вопросы'!M216</f>
        <v>МЭОС</v>
      </c>
    </row>
    <row r="201" spans="1:23" x14ac:dyDescent="0.3">
      <c r="A201" s="82"/>
      <c r="B201" s="82"/>
      <c r="C201" s="82"/>
      <c r="D201" s="82"/>
      <c r="E201" s="82"/>
      <c r="F201" s="82"/>
      <c r="G201" s="82"/>
      <c r="H201" s="82"/>
      <c r="I201" s="82"/>
      <c r="J201" s="82"/>
      <c r="K201" s="82"/>
      <c r="L201" s="82"/>
      <c r="M201" s="82"/>
      <c r="N201" s="82"/>
      <c r="O201" s="88">
        <f>'Группа 2 Вопросы'!B217</f>
        <v>196</v>
      </c>
      <c r="P201" s="89">
        <f>'Группа 2 Вопросы'!D217</f>
        <v>0</v>
      </c>
      <c r="Q201" s="89">
        <f>'Группа 2 Вопросы'!E217</f>
        <v>1</v>
      </c>
      <c r="R201" s="89">
        <f>'Группа 2 Вопросы'!F217</f>
        <v>0</v>
      </c>
      <c r="S201" s="89">
        <f>'Группа 2 Вопросы'!G217</f>
        <v>0</v>
      </c>
      <c r="T201" s="89">
        <f>'Группа 2 Вопросы'!H217</f>
        <v>0</v>
      </c>
      <c r="U201" s="89">
        <f>'Группа 2 Вопросы'!K217</f>
        <v>4</v>
      </c>
      <c r="V201" s="89">
        <f>'Группа 2 Вопросы'!L217</f>
        <v>4</v>
      </c>
      <c r="W201" s="90" t="str">
        <f>'Группа 2 Вопросы'!M217</f>
        <v>МЭОС</v>
      </c>
    </row>
    <row r="202" spans="1:23" x14ac:dyDescent="0.3">
      <c r="A202" s="82"/>
      <c r="B202" s="82"/>
      <c r="C202" s="82"/>
      <c r="D202" s="82"/>
      <c r="E202" s="82"/>
      <c r="F202" s="82"/>
      <c r="G202" s="82"/>
      <c r="H202" s="82"/>
      <c r="I202" s="82"/>
      <c r="J202" s="82"/>
      <c r="K202" s="82"/>
      <c r="L202" s="82"/>
      <c r="M202" s="82"/>
      <c r="N202" s="82"/>
      <c r="O202" s="88">
        <f>'Группа 2 Вопросы'!B218</f>
        <v>197</v>
      </c>
      <c r="P202" s="89">
        <f>'Группа 2 Вопросы'!D218</f>
        <v>1</v>
      </c>
      <c r="Q202" s="89">
        <f>'Группа 2 Вопросы'!E218</f>
        <v>0</v>
      </c>
      <c r="R202" s="89">
        <f>'Группа 2 Вопросы'!F218</f>
        <v>0</v>
      </c>
      <c r="S202" s="89">
        <f>'Группа 2 Вопросы'!G218</f>
        <v>0</v>
      </c>
      <c r="T202" s="89">
        <f>'Группа 2 Вопросы'!H218</f>
        <v>0</v>
      </c>
      <c r="U202" s="89">
        <f>'Группа 2 Вопросы'!K218</f>
        <v>0</v>
      </c>
      <c r="V202" s="89">
        <f>'Группа 2 Вопросы'!L218</f>
        <v>0</v>
      </c>
      <c r="W202" s="90" t="str">
        <f>'Группа 2 Вопросы'!M218</f>
        <v>МЭОС</v>
      </c>
    </row>
    <row r="203" spans="1:23" x14ac:dyDescent="0.3">
      <c r="A203" s="82"/>
      <c r="B203" s="82"/>
      <c r="C203" s="82"/>
      <c r="D203" s="82"/>
      <c r="E203" s="82"/>
      <c r="F203" s="82"/>
      <c r="G203" s="82"/>
      <c r="H203" s="82"/>
      <c r="I203" s="82"/>
      <c r="J203" s="82"/>
      <c r="K203" s="82"/>
      <c r="L203" s="82"/>
      <c r="M203" s="82"/>
      <c r="N203" s="82"/>
      <c r="O203" s="88">
        <f>'Группа 2 Вопросы'!B219</f>
        <v>198</v>
      </c>
      <c r="P203" s="89">
        <f>'Группа 2 Вопросы'!D219</f>
        <v>0</v>
      </c>
      <c r="Q203" s="89">
        <f>'Группа 2 Вопросы'!E219</f>
        <v>1</v>
      </c>
      <c r="R203" s="89">
        <f>'Группа 2 Вопросы'!F219</f>
        <v>0</v>
      </c>
      <c r="S203" s="89">
        <f>'Группа 2 Вопросы'!G219</f>
        <v>0</v>
      </c>
      <c r="T203" s="89">
        <f>'Группа 2 Вопросы'!H219</f>
        <v>0</v>
      </c>
      <c r="U203" s="89">
        <f>'Группа 2 Вопросы'!K219</f>
        <v>4</v>
      </c>
      <c r="V203" s="89">
        <f>'Группа 2 Вопросы'!L219</f>
        <v>4</v>
      </c>
      <c r="W203" s="90" t="str">
        <f>'Группа 2 Вопросы'!M219</f>
        <v>МЭОС</v>
      </c>
    </row>
    <row r="204" spans="1:23" x14ac:dyDescent="0.3">
      <c r="A204" s="82"/>
      <c r="B204" s="82"/>
      <c r="C204" s="82"/>
      <c r="D204" s="82"/>
      <c r="E204" s="82"/>
      <c r="F204" s="82"/>
      <c r="G204" s="82"/>
      <c r="H204" s="82"/>
      <c r="I204" s="82"/>
      <c r="J204" s="82"/>
      <c r="K204" s="82"/>
      <c r="L204" s="82"/>
      <c r="M204" s="82"/>
      <c r="N204" s="82"/>
      <c r="O204" s="88">
        <f>'Группа 2 Вопросы'!B220</f>
        <v>199</v>
      </c>
      <c r="P204" s="89">
        <f>'Группа 2 Вопросы'!D220</f>
        <v>1</v>
      </c>
      <c r="Q204" s="89">
        <f>'Группа 2 Вопросы'!E220</f>
        <v>0</v>
      </c>
      <c r="R204" s="89">
        <f>'Группа 2 Вопросы'!F220</f>
        <v>0</v>
      </c>
      <c r="S204" s="89">
        <f>'Группа 2 Вопросы'!G220</f>
        <v>0</v>
      </c>
      <c r="T204" s="89">
        <f>'Группа 2 Вопросы'!H220</f>
        <v>0</v>
      </c>
      <c r="U204" s="89">
        <f>'Группа 2 Вопросы'!K220</f>
        <v>0</v>
      </c>
      <c r="V204" s="89">
        <f>'Группа 2 Вопросы'!L220</f>
        <v>0</v>
      </c>
      <c r="W204" s="90" t="str">
        <f>'Группа 2 Вопросы'!M220</f>
        <v>МЭОС</v>
      </c>
    </row>
    <row r="205" spans="1:23" x14ac:dyDescent="0.3">
      <c r="A205" s="82"/>
      <c r="B205" s="82"/>
      <c r="C205" s="82"/>
      <c r="D205" s="82"/>
      <c r="E205" s="82"/>
      <c r="F205" s="82"/>
      <c r="G205" s="82"/>
      <c r="H205" s="82"/>
      <c r="I205" s="82"/>
      <c r="J205" s="82"/>
      <c r="K205" s="82"/>
      <c r="L205" s="82"/>
      <c r="M205" s="82"/>
      <c r="N205" s="82"/>
      <c r="O205" s="88">
        <f>'Группа 2 Вопросы'!B223</f>
        <v>200</v>
      </c>
      <c r="P205" s="89">
        <f>'Группа 2 Вопросы'!D223</f>
        <v>0</v>
      </c>
      <c r="Q205" s="89">
        <f>'Группа 2 Вопросы'!E223</f>
        <v>1</v>
      </c>
      <c r="R205" s="89">
        <f>'Группа 2 Вопросы'!F223</f>
        <v>0</v>
      </c>
      <c r="S205" s="89">
        <f>'Группа 2 Вопросы'!G223</f>
        <v>0</v>
      </c>
      <c r="T205" s="89">
        <f>'Группа 2 Вопросы'!H223</f>
        <v>0</v>
      </c>
      <c r="U205" s="89">
        <f>'Группа 2 Вопросы'!K223</f>
        <v>4</v>
      </c>
      <c r="V205" s="89">
        <f>'Группа 2 Вопросы'!L223</f>
        <v>4</v>
      </c>
      <c r="W205" s="90" t="str">
        <f>'Группа 2 Вопросы'!M223</f>
        <v>ПЗР</v>
      </c>
    </row>
    <row r="206" spans="1:23" x14ac:dyDescent="0.3">
      <c r="A206" s="82"/>
      <c r="B206" s="82"/>
      <c r="C206" s="82"/>
      <c r="D206" s="82"/>
      <c r="E206" s="82"/>
      <c r="F206" s="82"/>
      <c r="G206" s="82"/>
      <c r="H206" s="82"/>
      <c r="I206" s="82"/>
      <c r="J206" s="82"/>
      <c r="K206" s="82"/>
      <c r="L206" s="82"/>
      <c r="M206" s="82"/>
      <c r="N206" s="82"/>
      <c r="O206" s="88">
        <f>'Группа 2 Вопросы'!B224</f>
        <v>201</v>
      </c>
      <c r="P206" s="89">
        <f>'Группа 2 Вопросы'!D224</f>
        <v>0</v>
      </c>
      <c r="Q206" s="89">
        <f>'Группа 2 Вопросы'!E224</f>
        <v>1</v>
      </c>
      <c r="R206" s="89">
        <f>'Группа 2 Вопросы'!F224</f>
        <v>0</v>
      </c>
      <c r="S206" s="89">
        <f>'Группа 2 Вопросы'!G224</f>
        <v>0</v>
      </c>
      <c r="T206" s="89">
        <f>'Группа 2 Вопросы'!H224</f>
        <v>0</v>
      </c>
      <c r="U206" s="89">
        <f>'Группа 2 Вопросы'!K224</f>
        <v>4</v>
      </c>
      <c r="V206" s="89">
        <f>'Группа 2 Вопросы'!L224</f>
        <v>4</v>
      </c>
      <c r="W206" s="90" t="str">
        <f>'Группа 2 Вопросы'!M224</f>
        <v>ПЗР</v>
      </c>
    </row>
    <row r="207" spans="1:23" x14ac:dyDescent="0.3">
      <c r="A207" s="82"/>
      <c r="B207" s="82"/>
      <c r="C207" s="82"/>
      <c r="D207" s="82"/>
      <c r="E207" s="82"/>
      <c r="F207" s="82"/>
      <c r="G207" s="82"/>
      <c r="H207" s="82"/>
      <c r="I207" s="82"/>
      <c r="J207" s="82"/>
      <c r="K207" s="82"/>
      <c r="L207" s="82"/>
      <c r="M207" s="82"/>
      <c r="N207" s="82"/>
      <c r="O207" s="88">
        <f>'Группа 2 Вопросы'!B225</f>
        <v>202</v>
      </c>
      <c r="P207" s="89">
        <f>'Группа 2 Вопросы'!D225</f>
        <v>0</v>
      </c>
      <c r="Q207" s="89">
        <f>'Группа 2 Вопросы'!E225</f>
        <v>1</v>
      </c>
      <c r="R207" s="89">
        <f>'Группа 2 Вопросы'!F225</f>
        <v>0</v>
      </c>
      <c r="S207" s="89">
        <f>'Группа 2 Вопросы'!G225</f>
        <v>0</v>
      </c>
      <c r="T207" s="89">
        <f>'Группа 2 Вопросы'!H225</f>
        <v>0</v>
      </c>
      <c r="U207" s="89">
        <f>'Группа 2 Вопросы'!K225</f>
        <v>4</v>
      </c>
      <c r="V207" s="89">
        <f>'Группа 2 Вопросы'!L225</f>
        <v>4</v>
      </c>
      <c r="W207" s="90" t="str">
        <f>'Группа 2 Вопросы'!M225</f>
        <v>ПЗР</v>
      </c>
    </row>
    <row r="208" spans="1:23" x14ac:dyDescent="0.3">
      <c r="A208" s="82"/>
      <c r="B208" s="82"/>
      <c r="C208" s="82"/>
      <c r="D208" s="82"/>
      <c r="E208" s="82"/>
      <c r="F208" s="82"/>
      <c r="G208" s="82"/>
      <c r="H208" s="82"/>
      <c r="I208" s="82"/>
      <c r="J208" s="82"/>
      <c r="K208" s="82"/>
      <c r="L208" s="82"/>
      <c r="M208" s="82"/>
      <c r="N208" s="82"/>
      <c r="O208" s="88">
        <f>'Группа 2 Вопросы'!B226</f>
        <v>203</v>
      </c>
      <c r="P208" s="89">
        <f>'Группа 2 Вопросы'!D226</f>
        <v>0</v>
      </c>
      <c r="Q208" s="89">
        <f>'Группа 2 Вопросы'!E226</f>
        <v>1</v>
      </c>
      <c r="R208" s="89">
        <f>'Группа 2 Вопросы'!F226</f>
        <v>0</v>
      </c>
      <c r="S208" s="89">
        <f>'Группа 2 Вопросы'!G226</f>
        <v>0</v>
      </c>
      <c r="T208" s="89">
        <f>'Группа 2 Вопросы'!H226</f>
        <v>0</v>
      </c>
      <c r="U208" s="89">
        <f>'Группа 2 Вопросы'!K226</f>
        <v>4</v>
      </c>
      <c r="V208" s="89">
        <f>'Группа 2 Вопросы'!L226</f>
        <v>4</v>
      </c>
      <c r="W208" s="90" t="str">
        <f>'Группа 2 Вопросы'!M226</f>
        <v>ПЗР</v>
      </c>
    </row>
    <row r="209" spans="1:23" x14ac:dyDescent="0.3">
      <c r="A209" s="82"/>
      <c r="B209" s="82"/>
      <c r="C209" s="82"/>
      <c r="D209" s="82"/>
      <c r="E209" s="82"/>
      <c r="F209" s="82"/>
      <c r="G209" s="82"/>
      <c r="H209" s="82"/>
      <c r="I209" s="82"/>
      <c r="J209" s="82"/>
      <c r="K209" s="82"/>
      <c r="L209" s="82"/>
      <c r="M209" s="82"/>
      <c r="N209" s="82"/>
      <c r="O209" s="88">
        <f>'Группа 2 Вопросы'!B227</f>
        <v>204</v>
      </c>
      <c r="P209" s="89">
        <f>'Группа 2 Вопросы'!D227</f>
        <v>0</v>
      </c>
      <c r="Q209" s="89">
        <f>'Группа 2 Вопросы'!E227</f>
        <v>1</v>
      </c>
      <c r="R209" s="89">
        <f>'Группа 2 Вопросы'!F227</f>
        <v>0</v>
      </c>
      <c r="S209" s="89">
        <f>'Группа 2 Вопросы'!G227</f>
        <v>0</v>
      </c>
      <c r="T209" s="89">
        <f>'Группа 2 Вопросы'!H227</f>
        <v>0</v>
      </c>
      <c r="U209" s="89">
        <f>'Группа 2 Вопросы'!K227</f>
        <v>4</v>
      </c>
      <c r="V209" s="89">
        <f>'Группа 2 Вопросы'!L227</f>
        <v>4</v>
      </c>
      <c r="W209" s="90" t="str">
        <f>'Группа 2 Вопросы'!M227</f>
        <v>ПЗР</v>
      </c>
    </row>
    <row r="210" spans="1:23" x14ac:dyDescent="0.3">
      <c r="A210" s="82"/>
      <c r="B210" s="82"/>
      <c r="C210" s="82"/>
      <c r="D210" s="82"/>
      <c r="E210" s="82"/>
      <c r="F210" s="82"/>
      <c r="G210" s="82"/>
      <c r="H210" s="82"/>
      <c r="I210" s="82"/>
      <c r="J210" s="82"/>
      <c r="K210" s="82"/>
      <c r="L210" s="82"/>
      <c r="M210" s="82"/>
      <c r="N210" s="82"/>
      <c r="O210" s="88">
        <f>'Группа 2 Вопросы'!B228</f>
        <v>205</v>
      </c>
      <c r="P210" s="89">
        <f>'Группа 2 Вопросы'!D228</f>
        <v>0</v>
      </c>
      <c r="Q210" s="89">
        <f>'Группа 2 Вопросы'!E228</f>
        <v>1</v>
      </c>
      <c r="R210" s="89">
        <f>'Группа 2 Вопросы'!F228</f>
        <v>0</v>
      </c>
      <c r="S210" s="89">
        <f>'Группа 2 Вопросы'!G228</f>
        <v>0</v>
      </c>
      <c r="T210" s="89">
        <f>'Группа 2 Вопросы'!H228</f>
        <v>0</v>
      </c>
      <c r="U210" s="89">
        <f>'Группа 2 Вопросы'!K228</f>
        <v>4</v>
      </c>
      <c r="V210" s="89">
        <f>'Группа 2 Вопросы'!L228</f>
        <v>4</v>
      </c>
      <c r="W210" s="90" t="str">
        <f>'Группа 2 Вопросы'!M228</f>
        <v>ПЗР</v>
      </c>
    </row>
    <row r="211" spans="1:23" x14ac:dyDescent="0.3">
      <c r="A211" s="82"/>
      <c r="B211" s="82"/>
      <c r="C211" s="82"/>
      <c r="D211" s="82"/>
      <c r="E211" s="82"/>
      <c r="F211" s="82"/>
      <c r="G211" s="82"/>
      <c r="H211" s="82"/>
      <c r="I211" s="82"/>
      <c r="J211" s="82"/>
      <c r="K211" s="82"/>
      <c r="L211" s="82"/>
      <c r="M211" s="82"/>
      <c r="N211" s="82"/>
      <c r="O211" s="88">
        <f>'Группа 2 Вопросы'!B229</f>
        <v>206</v>
      </c>
      <c r="P211" s="89">
        <f>'Группа 2 Вопросы'!D229</f>
        <v>0</v>
      </c>
      <c r="Q211" s="89">
        <f>'Группа 2 Вопросы'!E229</f>
        <v>1</v>
      </c>
      <c r="R211" s="89">
        <f>'Группа 2 Вопросы'!F229</f>
        <v>0</v>
      </c>
      <c r="S211" s="89">
        <f>'Группа 2 Вопросы'!G229</f>
        <v>0</v>
      </c>
      <c r="T211" s="89">
        <f>'Группа 2 Вопросы'!H229</f>
        <v>0</v>
      </c>
      <c r="U211" s="89">
        <f>'Группа 2 Вопросы'!K229</f>
        <v>4</v>
      </c>
      <c r="V211" s="89">
        <f>'Группа 2 Вопросы'!L229</f>
        <v>4</v>
      </c>
      <c r="W211" s="90" t="str">
        <f>'Группа 2 Вопросы'!M229</f>
        <v>ПЗР</v>
      </c>
    </row>
    <row r="212" spans="1:23" x14ac:dyDescent="0.3">
      <c r="A212" s="82"/>
      <c r="B212" s="82"/>
      <c r="C212" s="82"/>
      <c r="D212" s="82"/>
      <c r="E212" s="82"/>
      <c r="F212" s="82"/>
      <c r="G212" s="82"/>
      <c r="H212" s="82"/>
      <c r="I212" s="82"/>
      <c r="J212" s="82"/>
      <c r="K212" s="82"/>
      <c r="L212" s="82"/>
      <c r="M212" s="82"/>
      <c r="N212" s="82"/>
      <c r="O212" s="88">
        <f>'Группа 2 Вопросы'!B230</f>
        <v>207</v>
      </c>
      <c r="P212" s="89">
        <f>'Группа 2 Вопросы'!D230</f>
        <v>1</v>
      </c>
      <c r="Q212" s="89">
        <f>'Группа 2 Вопросы'!E230</f>
        <v>0</v>
      </c>
      <c r="R212" s="89">
        <f>'Группа 2 Вопросы'!F230</f>
        <v>0</v>
      </c>
      <c r="S212" s="89">
        <f>'Группа 2 Вопросы'!G230</f>
        <v>0</v>
      </c>
      <c r="T212" s="89">
        <f>'Группа 2 Вопросы'!H230</f>
        <v>0</v>
      </c>
      <c r="U212" s="89">
        <f>'Группа 2 Вопросы'!K230</f>
        <v>0</v>
      </c>
      <c r="V212" s="89">
        <f>'Группа 2 Вопросы'!L230</f>
        <v>0</v>
      </c>
      <c r="W212" s="90" t="str">
        <f>'Группа 2 Вопросы'!M230</f>
        <v>ПЗР</v>
      </c>
    </row>
    <row r="213" spans="1:23" x14ac:dyDescent="0.3">
      <c r="A213" s="82"/>
      <c r="B213" s="82"/>
      <c r="C213" s="82"/>
      <c r="D213" s="82"/>
      <c r="E213" s="82"/>
      <c r="F213" s="82"/>
      <c r="G213" s="82"/>
      <c r="H213" s="82"/>
      <c r="I213" s="82"/>
      <c r="J213" s="82"/>
      <c r="K213" s="82"/>
      <c r="L213" s="82"/>
      <c r="M213" s="82"/>
      <c r="N213" s="82"/>
      <c r="O213" s="88">
        <f>'Группа 2 Вопросы'!B231</f>
        <v>208</v>
      </c>
      <c r="P213" s="89">
        <f>'Группа 2 Вопросы'!D231</f>
        <v>0</v>
      </c>
      <c r="Q213" s="89">
        <f>'Группа 2 Вопросы'!E231</f>
        <v>1</v>
      </c>
      <c r="R213" s="89">
        <f>'Группа 2 Вопросы'!F231</f>
        <v>0</v>
      </c>
      <c r="S213" s="89">
        <f>'Группа 2 Вопросы'!G231</f>
        <v>0</v>
      </c>
      <c r="T213" s="89">
        <f>'Группа 2 Вопросы'!H231</f>
        <v>0</v>
      </c>
      <c r="U213" s="89">
        <f>'Группа 2 Вопросы'!K231</f>
        <v>4</v>
      </c>
      <c r="V213" s="89">
        <f>'Группа 2 Вопросы'!L231</f>
        <v>4</v>
      </c>
      <c r="W213" s="90" t="str">
        <f>'Группа 2 Вопросы'!M231</f>
        <v>ПЗР</v>
      </c>
    </row>
    <row r="214" spans="1:23" x14ac:dyDescent="0.3">
      <c r="A214" s="82"/>
      <c r="B214" s="82"/>
      <c r="C214" s="82"/>
      <c r="D214" s="82"/>
      <c r="E214" s="82"/>
      <c r="F214" s="82"/>
      <c r="G214" s="82"/>
      <c r="H214" s="82"/>
      <c r="I214" s="82"/>
      <c r="J214" s="82"/>
      <c r="K214" s="82"/>
      <c r="L214" s="82"/>
      <c r="M214" s="82"/>
      <c r="N214" s="82"/>
      <c r="O214" s="88">
        <f>'Группа 2 Вопросы'!B232</f>
        <v>209</v>
      </c>
      <c r="P214" s="89">
        <f>'Группа 2 Вопросы'!D232</f>
        <v>1</v>
      </c>
      <c r="Q214" s="89">
        <f>'Группа 2 Вопросы'!E232</f>
        <v>0</v>
      </c>
      <c r="R214" s="89">
        <f>'Группа 2 Вопросы'!F232</f>
        <v>0</v>
      </c>
      <c r="S214" s="89">
        <f>'Группа 2 Вопросы'!G232</f>
        <v>0</v>
      </c>
      <c r="T214" s="89">
        <f>'Группа 2 Вопросы'!H232</f>
        <v>0</v>
      </c>
      <c r="U214" s="89">
        <f>'Группа 2 Вопросы'!K232</f>
        <v>0</v>
      </c>
      <c r="V214" s="89">
        <f>'Группа 2 Вопросы'!L232</f>
        <v>0</v>
      </c>
      <c r="W214" s="90" t="str">
        <f>'Группа 2 Вопросы'!M232</f>
        <v>ПЗР</v>
      </c>
    </row>
    <row r="215" spans="1:23" x14ac:dyDescent="0.3">
      <c r="A215" s="82"/>
      <c r="B215" s="82"/>
      <c r="C215" s="82"/>
      <c r="D215" s="82"/>
      <c r="E215" s="82"/>
      <c r="F215" s="82"/>
      <c r="G215" s="82"/>
      <c r="H215" s="82"/>
      <c r="I215" s="82"/>
      <c r="J215" s="82"/>
      <c r="K215" s="82"/>
      <c r="L215" s="82"/>
      <c r="M215" s="82"/>
      <c r="N215" s="82"/>
      <c r="O215" s="88">
        <f>'Группа 2 Вопросы'!B233</f>
        <v>210</v>
      </c>
      <c r="P215" s="89">
        <f>'Группа 2 Вопросы'!D233</f>
        <v>0</v>
      </c>
      <c r="Q215" s="89">
        <f>'Группа 2 Вопросы'!E233</f>
        <v>1</v>
      </c>
      <c r="R215" s="89">
        <f>'Группа 2 Вопросы'!F233</f>
        <v>0</v>
      </c>
      <c r="S215" s="89">
        <f>'Группа 2 Вопросы'!G233</f>
        <v>0</v>
      </c>
      <c r="T215" s="89">
        <f>'Группа 2 Вопросы'!H233</f>
        <v>0</v>
      </c>
      <c r="U215" s="89">
        <f>'Группа 2 Вопросы'!K233</f>
        <v>4</v>
      </c>
      <c r="V215" s="89">
        <f>'Группа 2 Вопросы'!L233</f>
        <v>4</v>
      </c>
      <c r="W215" s="90" t="str">
        <f>'Группа 2 Вопросы'!M233</f>
        <v>ПЗР</v>
      </c>
    </row>
    <row r="216" spans="1:23" x14ac:dyDescent="0.3">
      <c r="A216" s="82"/>
      <c r="B216" s="82"/>
      <c r="C216" s="82"/>
      <c r="D216" s="82"/>
      <c r="E216" s="82"/>
      <c r="F216" s="82"/>
      <c r="G216" s="82"/>
      <c r="H216" s="82"/>
      <c r="I216" s="82"/>
      <c r="J216" s="82"/>
      <c r="K216" s="82"/>
      <c r="L216" s="82"/>
      <c r="M216" s="82"/>
      <c r="N216" s="82"/>
      <c r="O216" s="88">
        <f>'Группа 2 Вопросы'!B234</f>
        <v>211</v>
      </c>
      <c r="P216" s="89">
        <f>'Группа 2 Вопросы'!D234</f>
        <v>1</v>
      </c>
      <c r="Q216" s="89">
        <f>'Группа 2 Вопросы'!E234</f>
        <v>0</v>
      </c>
      <c r="R216" s="89">
        <f>'Группа 2 Вопросы'!F234</f>
        <v>0</v>
      </c>
      <c r="S216" s="89">
        <f>'Группа 2 Вопросы'!G234</f>
        <v>0</v>
      </c>
      <c r="T216" s="89">
        <f>'Группа 2 Вопросы'!H234</f>
        <v>0</v>
      </c>
      <c r="U216" s="89">
        <f>'Группа 2 Вопросы'!K234</f>
        <v>0</v>
      </c>
      <c r="V216" s="89">
        <f>'Группа 2 Вопросы'!L234</f>
        <v>0</v>
      </c>
      <c r="W216" s="90" t="str">
        <f>'Группа 2 Вопросы'!M234</f>
        <v>ПЗР</v>
      </c>
    </row>
    <row r="217" spans="1:23" x14ac:dyDescent="0.3">
      <c r="A217" s="82"/>
      <c r="B217" s="82"/>
      <c r="C217" s="82"/>
      <c r="D217" s="82"/>
      <c r="E217" s="82"/>
      <c r="F217" s="82"/>
      <c r="G217" s="82"/>
      <c r="H217" s="82"/>
      <c r="I217" s="82"/>
      <c r="J217" s="82"/>
      <c r="K217" s="82"/>
      <c r="L217" s="82"/>
      <c r="M217" s="82"/>
      <c r="N217" s="82"/>
      <c r="O217" s="88">
        <f>'Группа 2 Вопросы'!B237</f>
        <v>212</v>
      </c>
      <c r="P217" s="89">
        <f>'Группа 2 Вопросы'!D237</f>
        <v>0</v>
      </c>
      <c r="Q217" s="89">
        <f>'Группа 2 Вопросы'!E237</f>
        <v>1</v>
      </c>
      <c r="R217" s="89">
        <f>'Группа 2 Вопросы'!F237</f>
        <v>0</v>
      </c>
      <c r="S217" s="89">
        <f>'Группа 2 Вопросы'!G237</f>
        <v>0</v>
      </c>
      <c r="T217" s="89">
        <f>'Группа 2 Вопросы'!H237</f>
        <v>0</v>
      </c>
      <c r="U217" s="89">
        <f>'Группа 2 Вопросы'!K237</f>
        <v>4</v>
      </c>
      <c r="V217" s="89">
        <f>'Группа 2 Вопросы'!L237</f>
        <v>4</v>
      </c>
      <c r="W217" s="90" t="str">
        <f>'Группа 2 Вопросы'!M237</f>
        <v>ОКУ</v>
      </c>
    </row>
    <row r="218" spans="1:23" x14ac:dyDescent="0.3">
      <c r="A218" s="82"/>
      <c r="B218" s="82"/>
      <c r="C218" s="82"/>
      <c r="D218" s="82"/>
      <c r="E218" s="82"/>
      <c r="F218" s="82"/>
      <c r="G218" s="82"/>
      <c r="H218" s="82"/>
      <c r="I218" s="82"/>
      <c r="J218" s="82"/>
      <c r="K218" s="82"/>
      <c r="L218" s="82"/>
      <c r="M218" s="82"/>
      <c r="N218" s="82"/>
      <c r="O218" s="88">
        <f>'Группа 2 Вопросы'!B238</f>
        <v>213</v>
      </c>
      <c r="P218" s="89">
        <f>'Группа 2 Вопросы'!D238</f>
        <v>1</v>
      </c>
      <c r="Q218" s="89">
        <f>'Группа 2 Вопросы'!E238</f>
        <v>0</v>
      </c>
      <c r="R218" s="89">
        <f>'Группа 2 Вопросы'!F238</f>
        <v>0</v>
      </c>
      <c r="S218" s="89">
        <f>'Группа 2 Вопросы'!G238</f>
        <v>0</v>
      </c>
      <c r="T218" s="89">
        <f>'Группа 2 Вопросы'!H238</f>
        <v>0</v>
      </c>
      <c r="U218" s="89">
        <f>'Группа 2 Вопросы'!K238</f>
        <v>0</v>
      </c>
      <c r="V218" s="89">
        <f>'Группа 2 Вопросы'!L238</f>
        <v>0</v>
      </c>
      <c r="W218" s="90" t="str">
        <f>'Группа 2 Вопросы'!M238</f>
        <v>ОКУ</v>
      </c>
    </row>
    <row r="219" spans="1:23" x14ac:dyDescent="0.3">
      <c r="A219" s="82"/>
      <c r="B219" s="82"/>
      <c r="C219" s="82"/>
      <c r="D219" s="82"/>
      <c r="E219" s="82"/>
      <c r="F219" s="82"/>
      <c r="G219" s="82"/>
      <c r="H219" s="82"/>
      <c r="I219" s="82"/>
      <c r="J219" s="82"/>
      <c r="K219" s="82"/>
      <c r="L219" s="82"/>
      <c r="M219" s="82"/>
      <c r="N219" s="82"/>
      <c r="O219" s="88">
        <f>'Группа 2 Вопросы'!B239</f>
        <v>214</v>
      </c>
      <c r="P219" s="89">
        <f>'Группа 2 Вопросы'!D239</f>
        <v>1</v>
      </c>
      <c r="Q219" s="89">
        <f>'Группа 2 Вопросы'!E239</f>
        <v>0</v>
      </c>
      <c r="R219" s="89">
        <f>'Группа 2 Вопросы'!F239</f>
        <v>0</v>
      </c>
      <c r="S219" s="89">
        <f>'Группа 2 Вопросы'!G239</f>
        <v>0</v>
      </c>
      <c r="T219" s="89">
        <f>'Группа 2 Вопросы'!H239</f>
        <v>0</v>
      </c>
      <c r="U219" s="89">
        <f>'Группа 2 Вопросы'!K239</f>
        <v>0</v>
      </c>
      <c r="V219" s="89">
        <f>'Группа 2 Вопросы'!L239</f>
        <v>0</v>
      </c>
      <c r="W219" s="90" t="str">
        <f>'Группа 2 Вопросы'!M239</f>
        <v>ОКУ</v>
      </c>
    </row>
    <row r="220" spans="1:23" x14ac:dyDescent="0.3">
      <c r="A220" s="82"/>
      <c r="B220" s="82"/>
      <c r="C220" s="82"/>
      <c r="D220" s="82"/>
      <c r="E220" s="82"/>
      <c r="F220" s="82"/>
      <c r="G220" s="82"/>
      <c r="H220" s="82"/>
      <c r="I220" s="82"/>
      <c r="J220" s="82"/>
      <c r="K220" s="82"/>
      <c r="L220" s="82"/>
      <c r="M220" s="82"/>
      <c r="N220" s="82"/>
      <c r="O220" s="88">
        <f>'Группа 2 Вопросы'!B240</f>
        <v>215</v>
      </c>
      <c r="P220" s="89">
        <f>'Группа 2 Вопросы'!D240</f>
        <v>0</v>
      </c>
      <c r="Q220" s="89">
        <f>'Группа 2 Вопросы'!E240</f>
        <v>1</v>
      </c>
      <c r="R220" s="89">
        <f>'Группа 2 Вопросы'!F240</f>
        <v>0</v>
      </c>
      <c r="S220" s="89">
        <f>'Группа 2 Вопросы'!G240</f>
        <v>0</v>
      </c>
      <c r="T220" s="89">
        <f>'Группа 2 Вопросы'!H240</f>
        <v>0</v>
      </c>
      <c r="U220" s="89">
        <f>'Группа 2 Вопросы'!K240</f>
        <v>4</v>
      </c>
      <c r="V220" s="89">
        <f>'Группа 2 Вопросы'!L240</f>
        <v>4</v>
      </c>
      <c r="W220" s="90" t="str">
        <f>'Группа 2 Вопросы'!M240</f>
        <v>ОКУ</v>
      </c>
    </row>
    <row r="221" spans="1:23" x14ac:dyDescent="0.3">
      <c r="A221" s="82"/>
      <c r="B221" s="82"/>
      <c r="C221" s="82"/>
      <c r="D221" s="82"/>
      <c r="E221" s="82"/>
      <c r="F221" s="82"/>
      <c r="G221" s="82"/>
      <c r="H221" s="82"/>
      <c r="I221" s="82"/>
      <c r="J221" s="82"/>
      <c r="K221" s="82"/>
      <c r="L221" s="82"/>
      <c r="M221" s="82"/>
      <c r="N221" s="82"/>
      <c r="O221" s="88">
        <f>'Группа 2 Вопросы'!B243</f>
        <v>216</v>
      </c>
      <c r="P221" s="89">
        <f>'Группа 2 Вопросы'!D243</f>
        <v>0</v>
      </c>
      <c r="Q221" s="89">
        <f>'Группа 2 Вопросы'!E243</f>
        <v>1</v>
      </c>
      <c r="R221" s="89">
        <f>'Группа 2 Вопросы'!F243</f>
        <v>0</v>
      </c>
      <c r="S221" s="89">
        <f>'Группа 2 Вопросы'!G243</f>
        <v>0</v>
      </c>
      <c r="T221" s="89">
        <f>'Группа 2 Вопросы'!H243</f>
        <v>0</v>
      </c>
      <c r="U221" s="89">
        <f>'Группа 2 Вопросы'!K243</f>
        <v>4</v>
      </c>
      <c r="V221" s="89">
        <f>'Группа 2 Вопросы'!L243</f>
        <v>4</v>
      </c>
      <c r="W221" s="90" t="str">
        <f>'Группа 2 Вопросы'!M243</f>
        <v>МЭПИ</v>
      </c>
    </row>
    <row r="222" spans="1:23" x14ac:dyDescent="0.3">
      <c r="A222" s="82"/>
      <c r="B222" s="82"/>
      <c r="C222" s="82"/>
      <c r="D222" s="82"/>
      <c r="E222" s="82"/>
      <c r="F222" s="82"/>
      <c r="G222" s="82"/>
      <c r="H222" s="82"/>
      <c r="I222" s="82"/>
      <c r="J222" s="82"/>
      <c r="K222" s="82"/>
      <c r="L222" s="82"/>
      <c r="M222" s="82"/>
      <c r="N222" s="82"/>
      <c r="O222" s="88">
        <f>'Группа 2 Вопросы'!B244</f>
        <v>217</v>
      </c>
      <c r="P222" s="89">
        <f>'Группа 2 Вопросы'!D244</f>
        <v>1</v>
      </c>
      <c r="Q222" s="89">
        <f>'Группа 2 Вопросы'!E244</f>
        <v>0</v>
      </c>
      <c r="R222" s="89">
        <f>'Группа 2 Вопросы'!F244</f>
        <v>0</v>
      </c>
      <c r="S222" s="89">
        <f>'Группа 2 Вопросы'!G244</f>
        <v>0</v>
      </c>
      <c r="T222" s="89">
        <f>'Группа 2 Вопросы'!H244</f>
        <v>0</v>
      </c>
      <c r="U222" s="89">
        <f>'Группа 2 Вопросы'!K244</f>
        <v>0</v>
      </c>
      <c r="V222" s="89">
        <f>'Группа 2 Вопросы'!L244</f>
        <v>0</v>
      </c>
      <c r="W222" s="90" t="str">
        <f>'Группа 2 Вопросы'!M244</f>
        <v>МЭПИ</v>
      </c>
    </row>
    <row r="223" spans="1:23" x14ac:dyDescent="0.3">
      <c r="A223" s="82"/>
      <c r="B223" s="82"/>
      <c r="C223" s="82"/>
      <c r="D223" s="82"/>
      <c r="E223" s="82"/>
      <c r="F223" s="82"/>
      <c r="G223" s="82"/>
      <c r="H223" s="82"/>
      <c r="I223" s="82"/>
      <c r="J223" s="82"/>
      <c r="K223" s="82"/>
      <c r="L223" s="82"/>
      <c r="M223" s="82"/>
      <c r="N223" s="82"/>
      <c r="O223" s="88">
        <f>'Группа 2 Вопросы'!B246</f>
        <v>218</v>
      </c>
      <c r="P223" s="89">
        <f>'Группа 2 Вопросы'!D246</f>
        <v>1</v>
      </c>
      <c r="Q223" s="89">
        <f>'Группа 2 Вопросы'!E246</f>
        <v>0</v>
      </c>
      <c r="R223" s="89">
        <f>'Группа 2 Вопросы'!F246</f>
        <v>0</v>
      </c>
      <c r="S223" s="89">
        <f>'Группа 2 Вопросы'!G246</f>
        <v>0</v>
      </c>
      <c r="T223" s="89">
        <f>'Группа 2 Вопросы'!H246</f>
        <v>0</v>
      </c>
      <c r="U223" s="89">
        <f>'Группа 2 Вопросы'!K246</f>
        <v>0</v>
      </c>
      <c r="V223" s="89">
        <f>'Группа 2 Вопросы'!L246</f>
        <v>0</v>
      </c>
      <c r="W223" s="90" t="str">
        <f>'Группа 2 Вопросы'!M246</f>
        <v>МЭОС</v>
      </c>
    </row>
    <row r="224" spans="1:23" x14ac:dyDescent="0.3">
      <c r="A224" s="82"/>
      <c r="B224" s="82"/>
      <c r="C224" s="82"/>
      <c r="D224" s="82"/>
      <c r="E224" s="82"/>
      <c r="F224" s="82"/>
      <c r="G224" s="82"/>
      <c r="H224" s="82"/>
      <c r="I224" s="82"/>
      <c r="J224" s="82"/>
      <c r="K224" s="82"/>
      <c r="L224" s="82"/>
      <c r="M224" s="82"/>
      <c r="N224" s="82"/>
      <c r="O224" s="88">
        <f>'Группа 2 Вопросы'!B247</f>
        <v>219</v>
      </c>
      <c r="P224" s="89">
        <f>'Группа 2 Вопросы'!D247</f>
        <v>1</v>
      </c>
      <c r="Q224" s="89">
        <f>'Группа 2 Вопросы'!E247</f>
        <v>0</v>
      </c>
      <c r="R224" s="89">
        <f>'Группа 2 Вопросы'!F247</f>
        <v>0</v>
      </c>
      <c r="S224" s="89">
        <f>'Группа 2 Вопросы'!G247</f>
        <v>0</v>
      </c>
      <c r="T224" s="89">
        <f>'Группа 2 Вопросы'!H247</f>
        <v>0</v>
      </c>
      <c r="U224" s="89">
        <f>'Группа 2 Вопросы'!K247</f>
        <v>0</v>
      </c>
      <c r="V224" s="89">
        <f>'Группа 2 Вопросы'!L247</f>
        <v>0</v>
      </c>
      <c r="W224" s="90" t="str">
        <f>'Группа 2 Вопросы'!M247</f>
        <v>МЭОС</v>
      </c>
    </row>
    <row r="225" spans="1:23" x14ac:dyDescent="0.3">
      <c r="A225" s="82"/>
      <c r="B225" s="82"/>
      <c r="C225" s="82"/>
      <c r="D225" s="82"/>
      <c r="E225" s="82"/>
      <c r="F225" s="82"/>
      <c r="G225" s="82"/>
      <c r="H225" s="82"/>
      <c r="I225" s="82"/>
      <c r="J225" s="82"/>
      <c r="K225" s="82"/>
      <c r="L225" s="82"/>
      <c r="M225" s="82"/>
      <c r="N225" s="82"/>
      <c r="O225" s="88">
        <f>'Группа 2 Вопросы'!B249</f>
        <v>220</v>
      </c>
      <c r="P225" s="89">
        <f>'Группа 2 Вопросы'!D249</f>
        <v>0</v>
      </c>
      <c r="Q225" s="89">
        <f>'Группа 2 Вопросы'!E249</f>
        <v>1</v>
      </c>
      <c r="R225" s="89">
        <f>'Группа 2 Вопросы'!F249</f>
        <v>0</v>
      </c>
      <c r="S225" s="89">
        <f>'Группа 2 Вопросы'!G249</f>
        <v>0</v>
      </c>
      <c r="T225" s="89">
        <f>'Группа 2 Вопросы'!H249</f>
        <v>0</v>
      </c>
      <c r="U225" s="89">
        <f>'Группа 2 Вопросы'!K249</f>
        <v>4</v>
      </c>
      <c r="V225" s="89">
        <f>'Группа 2 Вопросы'!L249</f>
        <v>4</v>
      </c>
      <c r="W225" s="90" t="str">
        <f>'Группа 2 Вопросы'!M249</f>
        <v>ОКУ</v>
      </c>
    </row>
    <row r="226" spans="1:23" x14ac:dyDescent="0.3">
      <c r="A226" s="82"/>
      <c r="B226" s="82"/>
      <c r="C226" s="82"/>
      <c r="D226" s="82"/>
      <c r="E226" s="82"/>
      <c r="F226" s="82"/>
      <c r="G226" s="82"/>
      <c r="H226" s="82"/>
      <c r="I226" s="82"/>
      <c r="J226" s="82"/>
      <c r="K226" s="82"/>
      <c r="L226" s="82"/>
      <c r="M226" s="82"/>
      <c r="N226" s="82"/>
      <c r="O226" s="88">
        <f>'Группа 2 Вопросы'!B250</f>
        <v>221</v>
      </c>
      <c r="P226" s="89">
        <f>'Группа 2 Вопросы'!D250</f>
        <v>0</v>
      </c>
      <c r="Q226" s="89">
        <f>'Группа 2 Вопросы'!E250</f>
        <v>1</v>
      </c>
      <c r="R226" s="89">
        <f>'Группа 2 Вопросы'!F250</f>
        <v>0</v>
      </c>
      <c r="S226" s="89">
        <f>'Группа 2 Вопросы'!G250</f>
        <v>0</v>
      </c>
      <c r="T226" s="89">
        <f>'Группа 2 Вопросы'!H250</f>
        <v>0</v>
      </c>
      <c r="U226" s="89">
        <f>'Группа 2 Вопросы'!K250</f>
        <v>4</v>
      </c>
      <c r="V226" s="89">
        <f>'Группа 2 Вопросы'!L250</f>
        <v>4</v>
      </c>
      <c r="W226" s="90" t="str">
        <f>'Группа 2 Вопросы'!M250</f>
        <v>ОКУ</v>
      </c>
    </row>
    <row r="227" spans="1:23" x14ac:dyDescent="0.3">
      <c r="A227" s="82"/>
      <c r="B227" s="82"/>
      <c r="C227" s="82"/>
      <c r="D227" s="82"/>
      <c r="E227" s="82"/>
      <c r="F227" s="82"/>
      <c r="G227" s="82"/>
      <c r="H227" s="82"/>
      <c r="I227" s="82"/>
      <c r="J227" s="82"/>
      <c r="K227" s="82"/>
      <c r="L227" s="82"/>
      <c r="M227" s="82"/>
      <c r="N227" s="82"/>
      <c r="O227" s="88">
        <f>'Группа 2 Вопросы'!B251</f>
        <v>222</v>
      </c>
      <c r="P227" s="89">
        <f>'Группа 2 Вопросы'!D251</f>
        <v>0</v>
      </c>
      <c r="Q227" s="89">
        <f>'Группа 2 Вопросы'!E251</f>
        <v>1</v>
      </c>
      <c r="R227" s="89">
        <f>'Группа 2 Вопросы'!F251</f>
        <v>0</v>
      </c>
      <c r="S227" s="89">
        <f>'Группа 2 Вопросы'!G251</f>
        <v>0</v>
      </c>
      <c r="T227" s="89">
        <f>'Группа 2 Вопросы'!H251</f>
        <v>0</v>
      </c>
      <c r="U227" s="89">
        <f>'Группа 2 Вопросы'!K251</f>
        <v>4</v>
      </c>
      <c r="V227" s="89">
        <f>'Группа 2 Вопросы'!L251</f>
        <v>4</v>
      </c>
      <c r="W227" s="90" t="str">
        <f>'Группа 2 Вопросы'!M251</f>
        <v>ОКУ</v>
      </c>
    </row>
    <row r="228" spans="1:23" ht="15" thickBot="1" x14ac:dyDescent="0.35">
      <c r="A228" s="82"/>
      <c r="B228" s="82"/>
      <c r="C228" s="82"/>
      <c r="D228" s="82"/>
      <c r="E228" s="82"/>
      <c r="F228" s="82"/>
      <c r="G228" s="82"/>
      <c r="H228" s="82"/>
      <c r="I228" s="82"/>
      <c r="J228" s="82"/>
      <c r="K228" s="82"/>
      <c r="L228" s="82"/>
      <c r="M228" s="82"/>
      <c r="N228" s="82"/>
      <c r="O228" s="91">
        <f>'Группа 2 Вопросы'!B252</f>
        <v>223</v>
      </c>
      <c r="P228" s="92">
        <f>'Группа 2 Вопросы'!D252</f>
        <v>1</v>
      </c>
      <c r="Q228" s="92">
        <f>'Группа 2 Вопросы'!E252</f>
        <v>0</v>
      </c>
      <c r="R228" s="92">
        <f>'Группа 2 Вопросы'!F252</f>
        <v>0</v>
      </c>
      <c r="S228" s="92">
        <f>'Группа 2 Вопросы'!G252</f>
        <v>0</v>
      </c>
      <c r="T228" s="92">
        <f>'Группа 2 Вопросы'!H252</f>
        <v>0</v>
      </c>
      <c r="U228" s="92">
        <f>'Группа 2 Вопросы'!K252</f>
        <v>0</v>
      </c>
      <c r="V228" s="92">
        <f>'Группа 2 Вопросы'!L252</f>
        <v>0</v>
      </c>
      <c r="W228" s="93" t="str">
        <f>'Группа 2 Вопросы'!M252</f>
        <v>ОКУ</v>
      </c>
    </row>
  </sheetData>
  <mergeCells count="4">
    <mergeCell ref="A1:W1"/>
    <mergeCell ref="A2:W2"/>
    <mergeCell ref="E18:M18"/>
    <mergeCell ref="B12:D14"/>
  </mergeCells>
  <conditionalFormatting sqref="A12">
    <cfRule type="expression" dxfId="7" priority="3">
      <formula>$D$69="Acceptable"</formula>
    </cfRule>
    <cfRule type="expression" dxfId="6" priority="4">
      <formula>$D$69="Unacceptable"</formula>
    </cfRule>
  </conditionalFormatting>
  <conditionalFormatting sqref="B12">
    <cfRule type="expression" dxfId="5" priority="1">
      <formula>$D$69="Acceptable"</formula>
    </cfRule>
    <cfRule type="expression" dxfId="4" priority="2">
      <formula>$D$69="Unacceptable"</formula>
    </cfRule>
  </conditionalFormatting>
  <pageMargins left="0.7"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P39"/>
  <sheetViews>
    <sheetView topLeftCell="B1" zoomScale="70" zoomScaleNormal="70" workbookViewId="0">
      <selection activeCell="V18" sqref="V18"/>
    </sheetView>
  </sheetViews>
  <sheetFormatPr defaultRowHeight="14.4" x14ac:dyDescent="0.3"/>
  <sheetData>
    <row r="1" spans="1:16" x14ac:dyDescent="0.3">
      <c r="A1" s="82"/>
      <c r="B1" s="82"/>
      <c r="C1" s="82"/>
      <c r="D1" s="82"/>
      <c r="E1" s="82"/>
      <c r="F1" s="82"/>
      <c r="G1" s="82"/>
      <c r="H1" s="82"/>
      <c r="I1" s="82"/>
      <c r="J1" s="82"/>
      <c r="K1" s="82"/>
      <c r="L1" s="82"/>
      <c r="M1" s="82"/>
      <c r="N1" s="82"/>
      <c r="O1" s="82"/>
      <c r="P1" s="82"/>
    </row>
    <row r="2" spans="1:16" x14ac:dyDescent="0.3">
      <c r="A2" s="82"/>
      <c r="B2" s="82"/>
      <c r="C2" s="82"/>
      <c r="D2" s="82"/>
      <c r="E2" s="82"/>
      <c r="F2" s="82"/>
      <c r="G2" s="82"/>
      <c r="H2" s="82"/>
      <c r="I2" s="82"/>
      <c r="J2" s="82"/>
      <c r="K2" s="82"/>
      <c r="L2" s="82"/>
      <c r="M2" s="82"/>
      <c r="N2" s="82"/>
      <c r="O2" s="82"/>
      <c r="P2" s="82"/>
    </row>
    <row r="3" spans="1:16" x14ac:dyDescent="0.3">
      <c r="A3" s="82"/>
      <c r="B3" s="82"/>
      <c r="C3" s="82"/>
      <c r="D3" s="82"/>
      <c r="E3" s="82"/>
      <c r="F3" s="82"/>
      <c r="G3" s="82"/>
      <c r="H3" s="82"/>
      <c r="I3" s="82"/>
      <c r="J3" s="82"/>
      <c r="K3" s="82"/>
      <c r="L3" s="82"/>
      <c r="M3" s="82"/>
      <c r="N3" s="82"/>
      <c r="O3" s="82"/>
      <c r="P3" s="82"/>
    </row>
    <row r="4" spans="1:16" x14ac:dyDescent="0.3">
      <c r="A4" s="82"/>
      <c r="B4" s="82"/>
      <c r="C4" s="82"/>
      <c r="D4" s="82"/>
      <c r="E4" s="82"/>
      <c r="F4" s="82"/>
      <c r="G4" s="82"/>
      <c r="H4" s="82"/>
      <c r="I4" s="82"/>
      <c r="J4" s="82"/>
      <c r="K4" s="82"/>
      <c r="L4" s="82"/>
      <c r="M4" s="82"/>
      <c r="N4" s="82"/>
      <c r="O4" s="82"/>
      <c r="P4" s="82"/>
    </row>
    <row r="5" spans="1:16" x14ac:dyDescent="0.3">
      <c r="A5" s="82"/>
      <c r="B5" s="82"/>
      <c r="C5" s="82"/>
      <c r="D5" s="82"/>
      <c r="E5" s="82"/>
      <c r="F5" s="82"/>
      <c r="G5" s="82"/>
      <c r="H5" s="82"/>
      <c r="I5" s="82"/>
      <c r="J5" s="82"/>
      <c r="K5" s="82"/>
      <c r="L5" s="82"/>
      <c r="M5" s="82"/>
      <c r="N5" s="82"/>
      <c r="O5" s="82"/>
      <c r="P5" s="82"/>
    </row>
    <row r="6" spans="1:16" x14ac:dyDescent="0.3">
      <c r="A6" s="82"/>
      <c r="B6" s="82"/>
      <c r="C6" s="82"/>
      <c r="D6" s="82"/>
      <c r="E6" s="82"/>
      <c r="F6" s="82"/>
      <c r="G6" s="82"/>
      <c r="H6" s="82"/>
      <c r="I6" s="82"/>
      <c r="J6" s="82"/>
      <c r="K6" s="82"/>
      <c r="L6" s="82"/>
      <c r="M6" s="82"/>
      <c r="N6" s="82"/>
      <c r="O6" s="82"/>
      <c r="P6" s="82"/>
    </row>
    <row r="7" spans="1:16" x14ac:dyDescent="0.3">
      <c r="A7" s="82"/>
      <c r="B7" s="82"/>
      <c r="C7" s="82"/>
      <c r="D7" s="82"/>
      <c r="E7" s="82"/>
      <c r="F7" s="82"/>
      <c r="G7" s="82"/>
      <c r="H7" s="82"/>
      <c r="I7" s="82"/>
      <c r="J7" s="82"/>
      <c r="K7" s="82"/>
      <c r="L7" s="82"/>
      <c r="M7" s="82"/>
      <c r="N7" s="82"/>
      <c r="O7" s="82"/>
      <c r="P7" s="82"/>
    </row>
    <row r="8" spans="1:16" x14ac:dyDescent="0.3">
      <c r="A8" s="82"/>
      <c r="B8" s="82"/>
      <c r="C8" s="82"/>
      <c r="D8" s="82"/>
      <c r="E8" s="82"/>
      <c r="F8" s="82"/>
      <c r="G8" s="82"/>
      <c r="H8" s="82"/>
      <c r="I8" s="82"/>
      <c r="J8" s="82"/>
      <c r="K8" s="82"/>
      <c r="L8" s="82"/>
      <c r="M8" s="82"/>
      <c r="N8" s="82"/>
      <c r="O8" s="82"/>
      <c r="P8" s="82"/>
    </row>
    <row r="9" spans="1:16" x14ac:dyDescent="0.3">
      <c r="A9" s="82"/>
      <c r="B9" s="82"/>
      <c r="C9" s="82"/>
      <c r="D9" s="82"/>
      <c r="E9" s="82"/>
      <c r="F9" s="82"/>
      <c r="G9" s="82"/>
      <c r="H9" s="82"/>
      <c r="I9" s="82"/>
      <c r="J9" s="82"/>
      <c r="K9" s="82"/>
      <c r="L9" s="82"/>
      <c r="M9" s="82"/>
      <c r="N9" s="82"/>
      <c r="O9" s="82"/>
      <c r="P9" s="82"/>
    </row>
    <row r="10" spans="1:16" x14ac:dyDescent="0.3">
      <c r="A10" s="82"/>
      <c r="B10" s="82"/>
      <c r="C10" s="82"/>
      <c r="D10" s="82"/>
      <c r="E10" s="82"/>
      <c r="F10" s="82"/>
      <c r="G10" s="82"/>
      <c r="H10" s="82"/>
      <c r="I10" s="82"/>
      <c r="J10" s="82"/>
      <c r="K10" s="82"/>
      <c r="L10" s="82"/>
      <c r="M10" s="82"/>
      <c r="N10" s="82"/>
      <c r="O10" s="82"/>
      <c r="P10" s="82"/>
    </row>
    <row r="11" spans="1:16" x14ac:dyDescent="0.3">
      <c r="A11" s="82"/>
      <c r="B11" s="82"/>
      <c r="C11" s="82"/>
      <c r="D11" s="82"/>
      <c r="E11" s="82"/>
      <c r="F11" s="82"/>
      <c r="G11" s="82"/>
      <c r="H11" s="82"/>
      <c r="I11" s="82"/>
      <c r="J11" s="82"/>
      <c r="K11" s="82"/>
      <c r="L11" s="82"/>
      <c r="M11" s="82"/>
      <c r="N11" s="82"/>
      <c r="O11" s="82"/>
      <c r="P11" s="82"/>
    </row>
    <row r="12" spans="1:16" x14ac:dyDescent="0.3">
      <c r="A12" s="82"/>
      <c r="B12" s="82"/>
      <c r="C12" s="82"/>
      <c r="D12" s="82"/>
      <c r="E12" s="82"/>
      <c r="F12" s="82"/>
      <c r="G12" s="82"/>
      <c r="H12" s="82"/>
      <c r="I12" s="82"/>
      <c r="J12" s="82"/>
      <c r="K12" s="82"/>
      <c r="L12" s="82"/>
      <c r="M12" s="82"/>
      <c r="N12" s="82"/>
      <c r="O12" s="82"/>
      <c r="P12" s="82"/>
    </row>
    <row r="13" spans="1:16" x14ac:dyDescent="0.3">
      <c r="A13" s="82"/>
      <c r="B13" s="82"/>
      <c r="C13" s="82"/>
      <c r="D13" s="82"/>
      <c r="E13" s="82"/>
      <c r="F13" s="82"/>
      <c r="G13" s="82"/>
      <c r="H13" s="82"/>
      <c r="I13" s="82"/>
      <c r="J13" s="82"/>
      <c r="K13" s="82"/>
      <c r="L13" s="82"/>
      <c r="M13" s="82"/>
      <c r="N13" s="82"/>
      <c r="O13" s="82"/>
      <c r="P13" s="82"/>
    </row>
    <row r="14" spans="1:16" x14ac:dyDescent="0.3">
      <c r="A14" s="82"/>
      <c r="B14" s="82"/>
      <c r="C14" s="82"/>
      <c r="D14" s="82"/>
      <c r="E14" s="82"/>
      <c r="F14" s="82"/>
      <c r="G14" s="82"/>
      <c r="H14" s="82"/>
      <c r="I14" s="82"/>
      <c r="J14" s="82"/>
      <c r="K14" s="82"/>
      <c r="L14" s="82"/>
      <c r="M14" s="82"/>
      <c r="N14" s="82"/>
      <c r="O14" s="82"/>
      <c r="P14" s="82"/>
    </row>
    <row r="15" spans="1:16" x14ac:dyDescent="0.3">
      <c r="A15" s="82"/>
      <c r="B15" s="82"/>
      <c r="C15" s="82"/>
      <c r="D15" s="82"/>
      <c r="E15" s="82"/>
      <c r="F15" s="82"/>
      <c r="G15" s="82"/>
      <c r="H15" s="82"/>
      <c r="I15" s="82"/>
      <c r="J15" s="82"/>
      <c r="K15" s="82"/>
      <c r="L15" s="82"/>
      <c r="M15" s="82"/>
      <c r="N15" s="82"/>
      <c r="O15" s="82"/>
      <c r="P15" s="82"/>
    </row>
    <row r="16" spans="1:16" x14ac:dyDescent="0.3">
      <c r="A16" s="82"/>
      <c r="B16" s="82"/>
      <c r="C16" s="82"/>
      <c r="D16" s="82"/>
      <c r="E16" s="82"/>
      <c r="F16" s="82"/>
      <c r="G16" s="82"/>
      <c r="H16" s="82"/>
      <c r="I16" s="82"/>
      <c r="J16" s="82"/>
      <c r="K16" s="82"/>
      <c r="L16" s="82"/>
      <c r="M16" s="82"/>
      <c r="N16" s="82"/>
      <c r="O16" s="82"/>
      <c r="P16" s="82"/>
    </row>
    <row r="17" spans="1:16" x14ac:dyDescent="0.3">
      <c r="A17" s="82"/>
      <c r="B17" s="82"/>
      <c r="C17" s="82"/>
      <c r="D17" s="82"/>
      <c r="E17" s="82"/>
      <c r="F17" s="82"/>
      <c r="G17" s="82"/>
      <c r="H17" s="82"/>
      <c r="I17" s="82"/>
      <c r="J17" s="82"/>
      <c r="K17" s="82"/>
      <c r="L17" s="82"/>
      <c r="M17" s="82"/>
      <c r="N17" s="82"/>
      <c r="O17" s="82"/>
      <c r="P17" s="82"/>
    </row>
    <row r="18" spans="1:16" x14ac:dyDescent="0.3">
      <c r="A18" s="82"/>
      <c r="B18" s="82"/>
      <c r="C18" s="82"/>
      <c r="D18" s="82"/>
      <c r="E18" s="82"/>
      <c r="F18" s="82"/>
      <c r="G18" s="82"/>
      <c r="H18" s="82"/>
      <c r="I18" s="82"/>
      <c r="J18" s="82"/>
      <c r="K18" s="82"/>
      <c r="L18" s="82"/>
      <c r="M18" s="82"/>
      <c r="N18" s="82"/>
      <c r="O18" s="82"/>
      <c r="P18" s="82"/>
    </row>
    <row r="19" spans="1:16" x14ac:dyDescent="0.3">
      <c r="A19" s="82"/>
      <c r="B19" s="82"/>
      <c r="C19" s="82"/>
      <c r="D19" s="82"/>
      <c r="E19" s="82"/>
      <c r="F19" s="82"/>
      <c r="G19" s="82"/>
      <c r="H19" s="82"/>
      <c r="I19" s="82"/>
      <c r="J19" s="82"/>
      <c r="K19" s="82"/>
      <c r="L19" s="82"/>
      <c r="M19" s="82"/>
      <c r="N19" s="82"/>
      <c r="O19" s="82"/>
      <c r="P19" s="82"/>
    </row>
    <row r="20" spans="1:16" x14ac:dyDescent="0.3">
      <c r="A20" s="82"/>
      <c r="B20" s="82"/>
      <c r="C20" s="82"/>
      <c r="D20" s="82"/>
      <c r="E20" s="82"/>
      <c r="F20" s="82"/>
      <c r="G20" s="82"/>
      <c r="H20" s="82"/>
      <c r="I20" s="82"/>
      <c r="J20" s="82"/>
      <c r="K20" s="82"/>
      <c r="L20" s="82"/>
      <c r="M20" s="82"/>
      <c r="N20" s="82"/>
      <c r="O20" s="82"/>
      <c r="P20" s="82"/>
    </row>
    <row r="21" spans="1:16" x14ac:dyDescent="0.3">
      <c r="A21" s="82"/>
      <c r="B21" s="82"/>
      <c r="C21" s="82"/>
      <c r="D21" s="82"/>
      <c r="E21" s="82"/>
      <c r="F21" s="82"/>
      <c r="G21" s="82"/>
      <c r="H21" s="82"/>
      <c r="I21" s="82"/>
      <c r="J21" s="82"/>
      <c r="K21" s="82"/>
      <c r="L21" s="82"/>
      <c r="M21" s="82"/>
      <c r="N21" s="82"/>
      <c r="O21" s="82"/>
      <c r="P21" s="82"/>
    </row>
    <row r="22" spans="1:16" x14ac:dyDescent="0.3">
      <c r="A22" s="82"/>
      <c r="B22" s="82"/>
      <c r="C22" s="82"/>
      <c r="D22" s="82"/>
      <c r="E22" s="82"/>
      <c r="F22" s="82"/>
      <c r="G22" s="82"/>
      <c r="H22" s="82"/>
      <c r="I22" s="82"/>
      <c r="J22" s="82"/>
      <c r="K22" s="82"/>
      <c r="L22" s="82"/>
      <c r="M22" s="82"/>
      <c r="N22" s="82"/>
      <c r="O22" s="82"/>
      <c r="P22" s="82"/>
    </row>
    <row r="23" spans="1:16" x14ac:dyDescent="0.3">
      <c r="A23" s="82"/>
      <c r="B23" s="82"/>
      <c r="C23" s="82"/>
      <c r="D23" s="82"/>
      <c r="E23" s="82"/>
      <c r="F23" s="82"/>
      <c r="G23" s="82"/>
      <c r="H23" s="82"/>
      <c r="I23" s="82"/>
      <c r="J23" s="82"/>
      <c r="K23" s="82"/>
      <c r="L23" s="82"/>
      <c r="M23" s="82"/>
      <c r="N23" s="82"/>
      <c r="O23" s="82"/>
      <c r="P23" s="82"/>
    </row>
    <row r="24" spans="1:16" x14ac:dyDescent="0.3">
      <c r="A24" s="82"/>
      <c r="B24" s="82"/>
      <c r="C24" s="82"/>
      <c r="D24" s="82"/>
      <c r="E24" s="82"/>
      <c r="F24" s="82"/>
      <c r="G24" s="82"/>
      <c r="H24" s="82"/>
      <c r="I24" s="82"/>
      <c r="J24" s="82"/>
      <c r="K24" s="82"/>
      <c r="L24" s="82"/>
      <c r="M24" s="82"/>
      <c r="N24" s="82"/>
      <c r="O24" s="82"/>
      <c r="P24" s="82"/>
    </row>
    <row r="25" spans="1:16" x14ac:dyDescent="0.3">
      <c r="A25" s="82"/>
      <c r="B25" s="82"/>
      <c r="C25" s="82"/>
      <c r="D25" s="82"/>
      <c r="E25" s="82"/>
      <c r="F25" s="82"/>
      <c r="G25" s="82"/>
      <c r="H25" s="82"/>
      <c r="I25" s="82"/>
      <c r="J25" s="82"/>
      <c r="K25" s="82"/>
      <c r="L25" s="82"/>
      <c r="M25" s="82"/>
      <c r="N25" s="82"/>
      <c r="O25" s="82"/>
      <c r="P25" s="82"/>
    </row>
    <row r="26" spans="1:16" x14ac:dyDescent="0.3">
      <c r="A26" s="82"/>
      <c r="B26" s="82"/>
      <c r="C26" s="82"/>
      <c r="D26" s="82"/>
      <c r="E26" s="82"/>
      <c r="F26" s="82"/>
      <c r="G26" s="82"/>
      <c r="H26" s="82"/>
      <c r="I26" s="82"/>
      <c r="J26" s="82"/>
      <c r="K26" s="82"/>
      <c r="L26" s="82"/>
      <c r="M26" s="82"/>
      <c r="N26" s="82"/>
      <c r="O26" s="82"/>
      <c r="P26" s="82"/>
    </row>
    <row r="27" spans="1:16" x14ac:dyDescent="0.3">
      <c r="A27" s="82"/>
      <c r="B27" s="82"/>
      <c r="C27" s="82"/>
      <c r="D27" s="82"/>
      <c r="E27" s="82"/>
      <c r="F27" s="82"/>
      <c r="G27" s="82"/>
      <c r="H27" s="82"/>
      <c r="I27" s="82"/>
      <c r="J27" s="82"/>
      <c r="K27" s="82"/>
      <c r="L27" s="82"/>
      <c r="M27" s="82"/>
      <c r="N27" s="82"/>
      <c r="O27" s="82"/>
      <c r="P27" s="82"/>
    </row>
    <row r="28" spans="1:16" x14ac:dyDescent="0.3">
      <c r="A28" s="82"/>
      <c r="B28" s="82"/>
      <c r="C28" s="82"/>
      <c r="D28" s="82"/>
      <c r="E28" s="82"/>
      <c r="F28" s="82"/>
      <c r="G28" s="82"/>
      <c r="H28" s="82"/>
      <c r="I28" s="82"/>
      <c r="J28" s="82"/>
      <c r="K28" s="82"/>
      <c r="L28" s="82"/>
      <c r="M28" s="82"/>
      <c r="N28" s="82"/>
      <c r="O28" s="82"/>
      <c r="P28" s="82"/>
    </row>
    <row r="29" spans="1:16" x14ac:dyDescent="0.3">
      <c r="A29" s="82"/>
      <c r="B29" s="82"/>
      <c r="C29" s="82"/>
      <c r="D29" s="82"/>
      <c r="E29" s="82"/>
      <c r="F29" s="82"/>
      <c r="G29" s="82"/>
      <c r="H29" s="82"/>
      <c r="I29" s="82"/>
      <c r="J29" s="82"/>
      <c r="K29" s="82"/>
      <c r="L29" s="82"/>
      <c r="M29" s="82"/>
      <c r="N29" s="82"/>
      <c r="O29" s="82"/>
      <c r="P29" s="82"/>
    </row>
    <row r="30" spans="1:16" x14ac:dyDescent="0.3">
      <c r="A30" s="82"/>
      <c r="B30" s="82"/>
      <c r="C30" s="82"/>
      <c r="D30" s="82"/>
      <c r="E30" s="82"/>
      <c r="F30" s="82"/>
      <c r="G30" s="82"/>
      <c r="H30" s="82"/>
      <c r="I30" s="82"/>
      <c r="J30" s="82"/>
      <c r="K30" s="82"/>
      <c r="L30" s="82"/>
      <c r="M30" s="82"/>
      <c r="N30" s="82"/>
      <c r="O30" s="82"/>
      <c r="P30" s="82"/>
    </row>
    <row r="31" spans="1:16" x14ac:dyDescent="0.3">
      <c r="A31" s="82"/>
      <c r="B31" s="82"/>
      <c r="C31" s="82"/>
      <c r="D31" s="82"/>
      <c r="E31" s="82"/>
      <c r="F31" s="82"/>
      <c r="G31" s="82"/>
      <c r="H31" s="82"/>
      <c r="I31" s="82"/>
      <c r="J31" s="82"/>
      <c r="K31" s="82"/>
      <c r="L31" s="82"/>
      <c r="M31" s="82"/>
      <c r="N31" s="82"/>
      <c r="O31" s="82"/>
      <c r="P31" s="82"/>
    </row>
    <row r="32" spans="1:16" x14ac:dyDescent="0.3">
      <c r="A32" s="82"/>
      <c r="B32" s="82"/>
      <c r="C32" s="82"/>
      <c r="D32" s="82"/>
      <c r="E32" s="82"/>
      <c r="F32" s="82"/>
      <c r="G32" s="82"/>
      <c r="H32" s="82"/>
      <c r="I32" s="82"/>
      <c r="J32" s="82"/>
      <c r="K32" s="82"/>
      <c r="L32" s="82"/>
      <c r="M32" s="82"/>
      <c r="N32" s="82"/>
      <c r="O32" s="82"/>
      <c r="P32" s="82"/>
    </row>
    <row r="33" spans="1:16" x14ac:dyDescent="0.3">
      <c r="A33" s="82"/>
      <c r="B33" s="82"/>
      <c r="C33" s="82"/>
      <c r="D33" s="82"/>
      <c r="E33" s="82"/>
      <c r="F33" s="82"/>
      <c r="G33" s="82"/>
      <c r="H33" s="82"/>
      <c r="I33" s="82"/>
      <c r="J33" s="82"/>
      <c r="K33" s="82"/>
      <c r="L33" s="82"/>
      <c r="M33" s="82"/>
      <c r="N33" s="82"/>
      <c r="O33" s="82"/>
      <c r="P33" s="82"/>
    </row>
    <row r="34" spans="1:16" x14ac:dyDescent="0.3">
      <c r="A34" s="82"/>
      <c r="B34" s="82"/>
      <c r="C34" s="82"/>
      <c r="D34" s="82"/>
      <c r="E34" s="82"/>
      <c r="F34" s="82"/>
      <c r="G34" s="82"/>
      <c r="H34" s="82"/>
      <c r="I34" s="82"/>
      <c r="J34" s="82"/>
      <c r="K34" s="82"/>
      <c r="L34" s="82"/>
      <c r="M34" s="82"/>
      <c r="N34" s="82"/>
      <c r="O34" s="82"/>
      <c r="P34" s="82"/>
    </row>
    <row r="35" spans="1:16" x14ac:dyDescent="0.3">
      <c r="A35" s="82"/>
      <c r="B35" s="82"/>
      <c r="C35" s="82"/>
      <c r="D35" s="82"/>
      <c r="E35" s="82"/>
      <c r="F35" s="82"/>
      <c r="G35" s="82"/>
      <c r="H35" s="82"/>
      <c r="I35" s="82"/>
      <c r="J35" s="82"/>
      <c r="K35" s="82"/>
      <c r="L35" s="82"/>
      <c r="M35" s="82"/>
      <c r="N35" s="82"/>
      <c r="O35" s="82"/>
      <c r="P35" s="82"/>
    </row>
    <row r="36" spans="1:16" x14ac:dyDescent="0.3">
      <c r="A36" s="82"/>
      <c r="B36" s="82"/>
      <c r="C36" s="82"/>
      <c r="D36" s="82"/>
      <c r="E36" s="82"/>
      <c r="F36" s="82"/>
      <c r="G36" s="82"/>
      <c r="H36" s="82"/>
      <c r="I36" s="82"/>
      <c r="J36" s="82"/>
      <c r="K36" s="82"/>
      <c r="L36" s="82"/>
      <c r="M36" s="82"/>
      <c r="N36" s="82"/>
      <c r="O36" s="82"/>
      <c r="P36" s="82"/>
    </row>
    <row r="37" spans="1:16" x14ac:dyDescent="0.3">
      <c r="A37" s="82"/>
      <c r="B37" s="82"/>
      <c r="C37" s="82"/>
      <c r="D37" s="82"/>
      <c r="E37" s="82"/>
      <c r="F37" s="82"/>
      <c r="G37" s="82"/>
      <c r="H37" s="82"/>
      <c r="I37" s="82"/>
      <c r="J37" s="82"/>
      <c r="K37" s="82"/>
      <c r="L37" s="82"/>
      <c r="M37" s="82"/>
      <c r="N37" s="82"/>
      <c r="O37" s="82"/>
      <c r="P37" s="82"/>
    </row>
    <row r="38" spans="1:16" x14ac:dyDescent="0.3">
      <c r="A38" s="82"/>
      <c r="B38" s="82"/>
      <c r="C38" s="82"/>
      <c r="D38" s="82"/>
      <c r="E38" s="82"/>
      <c r="F38" s="82"/>
      <c r="G38" s="82"/>
      <c r="H38" s="82"/>
      <c r="I38" s="82"/>
      <c r="J38" s="82"/>
      <c r="K38" s="82"/>
      <c r="L38" s="82"/>
      <c r="M38" s="82"/>
      <c r="N38" s="82"/>
      <c r="O38" s="82"/>
      <c r="P38" s="82"/>
    </row>
    <row r="39" spans="1:16" x14ac:dyDescent="0.3">
      <c r="A39" s="31"/>
      <c r="B39" s="31"/>
      <c r="C39" s="31"/>
      <c r="D39" s="31"/>
      <c r="E39" s="31"/>
      <c r="F39" s="31"/>
      <c r="G39" s="31"/>
      <c r="H39" s="31"/>
      <c r="I39" s="31"/>
      <c r="J39" s="31"/>
      <c r="K39" s="31"/>
      <c r="L39" s="31"/>
      <c r="M39" s="31"/>
      <c r="N39" s="31"/>
      <c r="O39" s="31"/>
      <c r="P39" s="31"/>
    </row>
  </sheetData>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zoomScale="55" zoomScaleNormal="55" workbookViewId="0">
      <selection activeCell="F20" sqref="F20"/>
    </sheetView>
  </sheetViews>
  <sheetFormatPr defaultRowHeight="14.4" x14ac:dyDescent="0.3"/>
  <cols>
    <col min="1" max="1" width="54" bestFit="1" customWidth="1"/>
    <col min="2" max="2" width="27.77734375" customWidth="1"/>
    <col min="5" max="5" width="12.44140625" bestFit="1" customWidth="1"/>
    <col min="13" max="13" width="10" bestFit="1" customWidth="1"/>
  </cols>
  <sheetData>
    <row r="1" spans="1:13" ht="17.399999999999999" x14ac:dyDescent="0.3">
      <c r="A1" s="313" t="s">
        <v>113</v>
      </c>
      <c r="B1" s="328"/>
      <c r="C1" s="328"/>
      <c r="D1" s="328"/>
      <c r="E1" s="328"/>
      <c r="F1" s="328"/>
      <c r="G1" s="328"/>
      <c r="H1" s="328"/>
      <c r="I1" s="328"/>
      <c r="J1" s="328"/>
      <c r="K1" s="328"/>
      <c r="L1" s="328"/>
      <c r="M1" s="328"/>
    </row>
    <row r="2" spans="1:13" ht="17.399999999999999" x14ac:dyDescent="0.3">
      <c r="A2" s="324" t="s">
        <v>369</v>
      </c>
      <c r="B2" s="329"/>
      <c r="C2" s="329"/>
      <c r="D2" s="329"/>
      <c r="E2" s="329"/>
      <c r="F2" s="329"/>
      <c r="G2" s="329"/>
      <c r="H2" s="329"/>
      <c r="I2" s="329"/>
      <c r="J2" s="329"/>
      <c r="K2" s="329"/>
      <c r="L2" s="329"/>
      <c r="M2" s="329"/>
    </row>
    <row r="3" spans="1:13" ht="15" thickBot="1" x14ac:dyDescent="0.35">
      <c r="A3" s="203" t="s">
        <v>514</v>
      </c>
      <c r="B3" s="105"/>
      <c r="C3" s="106"/>
      <c r="D3" s="83"/>
      <c r="E3" s="107" t="s">
        <v>135</v>
      </c>
      <c r="F3" s="124"/>
      <c r="G3" s="83"/>
      <c r="H3" s="83"/>
      <c r="I3" s="83"/>
      <c r="J3" s="83"/>
      <c r="K3" s="83"/>
      <c r="L3" s="83"/>
      <c r="M3" s="83"/>
    </row>
    <row r="4" spans="1:13" x14ac:dyDescent="0.3">
      <c r="A4" s="75" t="s">
        <v>475</v>
      </c>
      <c r="B4" s="76" t="s">
        <v>526</v>
      </c>
      <c r="C4" s="82"/>
      <c r="D4" s="82"/>
      <c r="E4" s="75" t="s">
        <v>525</v>
      </c>
      <c r="F4" s="131" t="s">
        <v>128</v>
      </c>
      <c r="G4" s="131" t="s">
        <v>129</v>
      </c>
      <c r="H4" s="131" t="s">
        <v>130</v>
      </c>
      <c r="I4" s="131" t="s">
        <v>131</v>
      </c>
      <c r="J4" s="131" t="s">
        <v>133</v>
      </c>
      <c r="K4" s="131" t="s">
        <v>132</v>
      </c>
      <c r="L4" s="131" t="s">
        <v>124</v>
      </c>
      <c r="M4" s="76" t="s">
        <v>134</v>
      </c>
    </row>
    <row r="5" spans="1:13" x14ac:dyDescent="0.3">
      <c r="A5" s="70" t="s">
        <v>476</v>
      </c>
      <c r="B5" s="71">
        <f>F17/M17*100</f>
        <v>15.325670498084291</v>
      </c>
      <c r="C5" s="82"/>
      <c r="D5" s="82"/>
      <c r="E5" s="112" t="s">
        <v>517</v>
      </c>
      <c r="F5" s="132">
        <f>'Группа 2 Оценка'!F5</f>
        <v>0</v>
      </c>
      <c r="G5" s="132">
        <f>'Группа 2 Оценка'!G5</f>
        <v>14</v>
      </c>
      <c r="H5" s="132">
        <f>'Группа 2 Оценка'!H5</f>
        <v>6</v>
      </c>
      <c r="I5" s="132">
        <f>'Группа 2 Оценка'!I5</f>
        <v>5</v>
      </c>
      <c r="J5" s="132">
        <f>'Группа 2 Оценка'!J5</f>
        <v>1</v>
      </c>
      <c r="K5" s="132">
        <f>'Группа 2 Оценка'!K5</f>
        <v>97</v>
      </c>
      <c r="L5" s="132">
        <f>'Группа 2 Оценка'!L5</f>
        <v>116</v>
      </c>
      <c r="M5" s="133">
        <f>'Группа 2 Оценка'!M5</f>
        <v>26</v>
      </c>
    </row>
    <row r="6" spans="1:13" x14ac:dyDescent="0.3">
      <c r="A6" s="70" t="s">
        <v>477</v>
      </c>
      <c r="B6" s="71">
        <f>G17/M17*100</f>
        <v>59.003831417624518</v>
      </c>
      <c r="C6" s="82"/>
      <c r="D6" s="82"/>
      <c r="E6" s="113" t="s">
        <v>462</v>
      </c>
      <c r="F6" s="132">
        <f>'Группа 2 Оценка'!F6+'Группа 1 Оценка'!F5</f>
        <v>0</v>
      </c>
      <c r="G6" s="132">
        <f>'Группа 2 Оценка'!G6+'Группа 1 Оценка'!G5</f>
        <v>12</v>
      </c>
      <c r="H6" s="132">
        <f>'Группа 2 Оценка'!H6+'Группа 1 Оценка'!H5</f>
        <v>7</v>
      </c>
      <c r="I6" s="132">
        <f>'Группа 2 Оценка'!I6+'Группа 1 Оценка'!I5</f>
        <v>2</v>
      </c>
      <c r="J6" s="132">
        <f>'Группа 2 Оценка'!J6+'Группа 1 Оценка'!J5</f>
        <v>3</v>
      </c>
      <c r="K6" s="132">
        <f>'Группа 2 Оценка'!K6+'Группа 1 Оценка'!K5</f>
        <v>88</v>
      </c>
      <c r="L6" s="132">
        <f>'Группа 2 Оценка'!L6+'Группа 1 Оценка'!L5</f>
        <v>112</v>
      </c>
      <c r="M6" s="133">
        <f>'Группа 2 Оценка'!M6+'Группа 1 Оценка'!M5</f>
        <v>24</v>
      </c>
    </row>
    <row r="7" spans="1:13" x14ac:dyDescent="0.3">
      <c r="A7" s="70" t="s">
        <v>478</v>
      </c>
      <c r="B7" s="71">
        <f>H17/M17*100</f>
        <v>11.111111111111111</v>
      </c>
      <c r="C7" s="82"/>
      <c r="D7" s="82"/>
      <c r="E7" s="113" t="s">
        <v>458</v>
      </c>
      <c r="F7" s="132">
        <f>'Группа 2 Оценка'!F7+'Группа 1 Оценка'!F12</f>
        <v>3</v>
      </c>
      <c r="G7" s="132">
        <f>'Группа 2 Оценка'!G7+'Группа 1 Оценка'!G12</f>
        <v>29</v>
      </c>
      <c r="H7" s="132">
        <f>'Группа 2 Оценка'!H7+'Группа 1 Оценка'!H12</f>
        <v>2</v>
      </c>
      <c r="I7" s="132">
        <f>'Группа 2 Оценка'!I7+'Группа 1 Оценка'!I12</f>
        <v>1</v>
      </c>
      <c r="J7" s="132">
        <f>'Группа 2 Оценка'!J7+'Группа 1 Оценка'!J12</f>
        <v>0</v>
      </c>
      <c r="K7" s="132">
        <f>'Группа 2 Оценка'!K7+'Группа 1 Оценка'!K12</f>
        <v>136</v>
      </c>
      <c r="L7" s="132">
        <f>'Группа 2 Оценка'!L7+'Группа 1 Оценка'!L12</f>
        <v>140</v>
      </c>
      <c r="M7" s="133">
        <f>'Группа 2 Оценка'!M7+'Группа 1 Оценка'!M12</f>
        <v>35</v>
      </c>
    </row>
    <row r="8" spans="1:13" x14ac:dyDescent="0.3">
      <c r="A8" s="70" t="s">
        <v>479</v>
      </c>
      <c r="B8" s="71">
        <f>I17/M17*100</f>
        <v>6.8965517241379306</v>
      </c>
      <c r="C8" s="108"/>
      <c r="D8" s="108"/>
      <c r="E8" s="113" t="s">
        <v>465</v>
      </c>
      <c r="F8" s="132">
        <f>'Группа 2 Оценка'!F8+'Группа 1 Оценка'!F6</f>
        <v>2</v>
      </c>
      <c r="G8" s="132">
        <f>'Группа 2 Оценка'!G8+'Группа 1 Оценка'!G6</f>
        <v>16</v>
      </c>
      <c r="H8" s="132">
        <f>'Группа 2 Оценка'!H8+'Группа 1 Оценка'!H6</f>
        <v>8</v>
      </c>
      <c r="I8" s="132">
        <f>'Группа 2 Оценка'!I8+'Группа 1 Оценка'!I6</f>
        <v>3</v>
      </c>
      <c r="J8" s="132">
        <f>'Группа 2 Оценка'!J8+'Группа 1 Оценка'!J6</f>
        <v>4</v>
      </c>
      <c r="K8" s="132">
        <f>'Группа 2 Оценка'!K8+'Группа 1 Оценка'!K6</f>
        <v>119</v>
      </c>
      <c r="L8" s="132">
        <f>'Группа 2 Оценка'!L8+'Группа 1 Оценка'!L6</f>
        <v>156</v>
      </c>
      <c r="M8" s="133">
        <f>'Группа 2 Оценка'!M8+'Группа 1 Оценка'!M6</f>
        <v>33</v>
      </c>
    </row>
    <row r="9" spans="1:13" x14ac:dyDescent="0.3">
      <c r="A9" s="70" t="s">
        <v>480</v>
      </c>
      <c r="B9" s="71">
        <f>J17/M17*100</f>
        <v>7.6628352490421454</v>
      </c>
      <c r="C9" s="82"/>
      <c r="D9" s="108"/>
      <c r="E9" s="113" t="s">
        <v>518</v>
      </c>
      <c r="F9" s="132">
        <f>'Группа 2 Оценка'!F9</f>
        <v>5</v>
      </c>
      <c r="G9" s="132">
        <f>'Группа 2 Оценка'!G9</f>
        <v>19</v>
      </c>
      <c r="H9" s="132">
        <f>'Группа 2 Оценка'!H9</f>
        <v>1</v>
      </c>
      <c r="I9" s="132">
        <f>'Группа 2 Оценка'!I9</f>
        <v>1</v>
      </c>
      <c r="J9" s="132">
        <f>'Группа 2 Оценка'!J9</f>
        <v>5</v>
      </c>
      <c r="K9" s="132">
        <f>'Группа 2 Оценка'!K9</f>
        <v>99</v>
      </c>
      <c r="L9" s="132">
        <f>'Группа 2 Оценка'!L9</f>
        <v>120</v>
      </c>
      <c r="M9" s="133">
        <f>'Группа 2 Оценка'!M9</f>
        <v>31</v>
      </c>
    </row>
    <row r="10" spans="1:13" x14ac:dyDescent="0.3">
      <c r="A10" s="100" t="s">
        <v>482</v>
      </c>
      <c r="B10" s="101">
        <f>K17/L17*100</f>
        <v>86.015325670498086</v>
      </c>
      <c r="C10" s="82"/>
      <c r="D10" s="83"/>
      <c r="E10" s="113" t="s">
        <v>466</v>
      </c>
      <c r="F10" s="132">
        <f>'Группа 2 Оценка'!F10+'Группа 1 Оценка'!F9</f>
        <v>3</v>
      </c>
      <c r="G10" s="132">
        <f>'Группа 2 Оценка'!G10+'Группа 1 Оценка'!G9</f>
        <v>8</v>
      </c>
      <c r="H10" s="132">
        <f>'Группа 2 Оценка'!H10+'Группа 1 Оценка'!H9</f>
        <v>0</v>
      </c>
      <c r="I10" s="132">
        <f>'Группа 2 Оценка'!I10+'Группа 1 Оценка'!I9</f>
        <v>2</v>
      </c>
      <c r="J10" s="132">
        <f>'Группа 2 Оценка'!J10+'Группа 1 Оценка'!J9</f>
        <v>1</v>
      </c>
      <c r="K10" s="132">
        <f>'Группа 2 Оценка'!K10+'Группа 1 Оценка'!K9</f>
        <v>53</v>
      </c>
      <c r="L10" s="132">
        <f>'Группа 2 Оценка'!L10+'Группа 1 Оценка'!L9</f>
        <v>60</v>
      </c>
      <c r="M10" s="133">
        <f>'Группа 2 Оценка'!M10+'Группа 1 Оценка'!M9</f>
        <v>14</v>
      </c>
    </row>
    <row r="11" spans="1:13" x14ac:dyDescent="0.3">
      <c r="A11" s="100" t="s">
        <v>481</v>
      </c>
      <c r="B11" s="101">
        <f>(G17+J17)/(M17-F17)*100</f>
        <v>78.733031674208149</v>
      </c>
      <c r="C11" s="82"/>
      <c r="D11" s="83"/>
      <c r="E11" s="113" t="s">
        <v>468</v>
      </c>
      <c r="F11" s="132">
        <f>'Группа 2 Оценка'!F11+'Группа 1 Оценка'!F8</f>
        <v>7</v>
      </c>
      <c r="G11" s="132">
        <f>'Группа 2 Оценка'!G11+'Группа 1 Оценка'!G8</f>
        <v>12</v>
      </c>
      <c r="H11" s="132">
        <f>'Группа 2 Оценка'!H11+'Группа 1 Оценка'!H8</f>
        <v>0</v>
      </c>
      <c r="I11" s="132">
        <f>'Группа 2 Оценка'!I11+'Группа 1 Оценка'!I8</f>
        <v>1</v>
      </c>
      <c r="J11" s="132">
        <f>'Группа 2 Оценка'!J11+'Группа 1 Оценка'!J8</f>
        <v>1</v>
      </c>
      <c r="K11" s="132">
        <f>'Группа 2 Оценка'!K11+'Группа 1 Оценка'!K8</f>
        <v>75</v>
      </c>
      <c r="L11" s="132">
        <f>'Группа 2 Оценка'!L11+'Группа 1 Оценка'!L8</f>
        <v>80</v>
      </c>
      <c r="M11" s="133">
        <f>'Группа 2 Оценка'!M11+'Группа 1 Оценка'!M8</f>
        <v>21</v>
      </c>
    </row>
    <row r="12" spans="1:13" ht="40.200000000000003" thickBot="1" x14ac:dyDescent="0.35">
      <c r="A12" s="237" t="s">
        <v>1294</v>
      </c>
      <c r="B12" s="326" t="str">
        <f>IF(AND(B10=100,B11=100),"Применимо",IF(AND(B10&gt;95,B11&gt;90),"Улучшения рекомендуются",IF(AND(B10&gt;80,B11&gt;75),"Рекомендуются краткосрочные улучшения, следует разработать или пересмотреть среднесрочный план действий",IF(AND(B10&gt;75,B11&gt;60),"Настоятельно рекомендуется краткосрочное улучшение, следует разработать или пересмотреть среднесрочный план действий","Несоответствующие, требуются краткосрочные действия"))))</f>
        <v>Рекомендуются краткосрочные улучшения, следует разработать или пересмотреть среднесрочный план действий</v>
      </c>
      <c r="C12" s="326"/>
      <c r="D12" s="326"/>
      <c r="E12" s="113" t="s">
        <v>486</v>
      </c>
      <c r="F12" s="132">
        <f>'Группа 2 Оценка'!F12+'Группа 1 Оценка'!F7</f>
        <v>1</v>
      </c>
      <c r="G12" s="132">
        <f>'Группа 2 Оценка'!G12+'Группа 1 Оценка'!G7</f>
        <v>5</v>
      </c>
      <c r="H12" s="132">
        <f>'Группа 2 Оценка'!H12+'Группа 1 Оценка'!H7</f>
        <v>2</v>
      </c>
      <c r="I12" s="132">
        <f>'Группа 2 Оценка'!I12+'Группа 1 Оценка'!I7</f>
        <v>2</v>
      </c>
      <c r="J12" s="132">
        <f>'Группа 2 Оценка'!J12+'Группа 1 Оценка'!J7</f>
        <v>1</v>
      </c>
      <c r="K12" s="132">
        <f>'Группа 2 Оценка'!K12+'Группа 1 Оценка'!K7</f>
        <v>44</v>
      </c>
      <c r="L12" s="132">
        <f>'Группа 2 Оценка'!L12+'Группа 1 Оценка'!L7</f>
        <v>56</v>
      </c>
      <c r="M12" s="133">
        <f>'Группа 2 Оценка'!M12+'Группа 1 Оценка'!M7</f>
        <v>11</v>
      </c>
    </row>
    <row r="13" spans="1:13" x14ac:dyDescent="0.3">
      <c r="A13" s="82"/>
      <c r="B13" s="327"/>
      <c r="C13" s="327"/>
      <c r="D13" s="327"/>
      <c r="E13" s="113" t="s">
        <v>519</v>
      </c>
      <c r="F13" s="132">
        <f>'Группа 2 Оценка'!F13</f>
        <v>9</v>
      </c>
      <c r="G13" s="132">
        <f>'Группа 2 Оценка'!G13</f>
        <v>9</v>
      </c>
      <c r="H13" s="132">
        <f>'Группа 2 Оценка'!H13</f>
        <v>0</v>
      </c>
      <c r="I13" s="132">
        <f>'Группа 2 Оценка'!I13</f>
        <v>0</v>
      </c>
      <c r="J13" s="132">
        <f>'Группа 2 Оценка'!J13</f>
        <v>0</v>
      </c>
      <c r="K13" s="132">
        <f>'Группа 2 Оценка'!K13</f>
        <v>40</v>
      </c>
      <c r="L13" s="132">
        <f>'Группа 2 Оценка'!L13</f>
        <v>40</v>
      </c>
      <c r="M13" s="133">
        <f>'Группа 2 Оценка'!M13</f>
        <v>18</v>
      </c>
    </row>
    <row r="14" spans="1:13" ht="15" thickBot="1" x14ac:dyDescent="0.35">
      <c r="A14" s="107" t="s">
        <v>136</v>
      </c>
      <c r="B14" s="327"/>
      <c r="C14" s="327"/>
      <c r="D14" s="327"/>
      <c r="E14" s="113" t="s">
        <v>472</v>
      </c>
      <c r="F14" s="132">
        <f>'Группа 2 Оценка'!F14+'Группа 1 Оценка'!F10</f>
        <v>2</v>
      </c>
      <c r="G14" s="132">
        <f>'Группа 2 Оценка'!G14+'Группа 1 Оценка'!G10</f>
        <v>12</v>
      </c>
      <c r="H14" s="132">
        <f>'Группа 2 Оценка'!H14+'Группа 1 Оценка'!H10</f>
        <v>2</v>
      </c>
      <c r="I14" s="132">
        <f>'Группа 2 Оценка'!I14+'Группа 1 Оценка'!I10</f>
        <v>1</v>
      </c>
      <c r="J14" s="132">
        <f>'Группа 2 Оценка'!J14+'Группа 1 Оценка'!J10</f>
        <v>2</v>
      </c>
      <c r="K14" s="132">
        <f>'Группа 2 Оценка'!K14+'Группа 1 Оценка'!K10</f>
        <v>66</v>
      </c>
      <c r="L14" s="132">
        <f>'Группа 2 Оценка'!L14+'Группа 1 Оценка'!L10</f>
        <v>76</v>
      </c>
      <c r="M14" s="133">
        <f>'Группа 2 Оценка'!M14+'Группа 1 Оценка'!M10</f>
        <v>19</v>
      </c>
    </row>
    <row r="15" spans="1:13" x14ac:dyDescent="0.3">
      <c r="A15" s="109" t="s">
        <v>511</v>
      </c>
      <c r="B15" s="110" t="s">
        <v>515</v>
      </c>
      <c r="C15" s="111" t="s">
        <v>516</v>
      </c>
      <c r="D15" s="83"/>
      <c r="E15" s="113" t="s">
        <v>474</v>
      </c>
      <c r="F15" s="132">
        <f>'Группа 2 Оценка'!F15+'Группа 1 Оценка'!F11</f>
        <v>5</v>
      </c>
      <c r="G15" s="132">
        <f>'Группа 2 Оценка'!G15+'Группа 1 Оценка'!G11</f>
        <v>9</v>
      </c>
      <c r="H15" s="132">
        <f>'Группа 2 Оценка'!H15+'Группа 1 Оценка'!H11</f>
        <v>1</v>
      </c>
      <c r="I15" s="132">
        <f>'Группа 2 Оценка'!I15+'Группа 1 Оценка'!I11</f>
        <v>0</v>
      </c>
      <c r="J15" s="132">
        <f>'Группа 2 Оценка'!J15+'Группа 1 Оценка'!J11</f>
        <v>2</v>
      </c>
      <c r="K15" s="132">
        <f>'Группа 2 Оценка'!K15+'Группа 1 Оценка'!K11</f>
        <v>45</v>
      </c>
      <c r="L15" s="132">
        <f>'Группа 2 Оценка'!L15+'Группа 1 Оценка'!L11</f>
        <v>52</v>
      </c>
      <c r="M15" s="133">
        <f>'Группа 2 Оценка'!M15+'Группа 1 Оценка'!M11</f>
        <v>17</v>
      </c>
    </row>
    <row r="16" spans="1:13" ht="15" thickBot="1" x14ac:dyDescent="0.35">
      <c r="A16" s="72" t="s">
        <v>512</v>
      </c>
      <c r="B16" s="112" t="s">
        <v>517</v>
      </c>
      <c r="C16" s="101">
        <f>K5/L5*100</f>
        <v>83.620689655172413</v>
      </c>
      <c r="D16" s="83"/>
      <c r="E16" s="114" t="s">
        <v>520</v>
      </c>
      <c r="F16" s="132">
        <f>'Группа 2 Оценка'!F16</f>
        <v>3</v>
      </c>
      <c r="G16" s="132">
        <f>'Группа 2 Оценка'!G16</f>
        <v>9</v>
      </c>
      <c r="H16" s="132">
        <f>'Группа 2 Оценка'!H16</f>
        <v>0</v>
      </c>
      <c r="I16" s="132">
        <f>'Группа 2 Оценка'!I16</f>
        <v>0</v>
      </c>
      <c r="J16" s="132">
        <f>'Группа 2 Оценка'!J16</f>
        <v>0</v>
      </c>
      <c r="K16" s="132">
        <f>'Группа 2 Оценка'!K16</f>
        <v>36</v>
      </c>
      <c r="L16" s="132">
        <f>'Группа 2 Оценка'!L16</f>
        <v>36</v>
      </c>
      <c r="M16" s="133">
        <f>'Группа 2 Оценка'!M16</f>
        <v>12</v>
      </c>
    </row>
    <row r="17" spans="1:13" ht="15" thickBot="1" x14ac:dyDescent="0.35">
      <c r="A17" s="73" t="s">
        <v>513</v>
      </c>
      <c r="B17" s="113" t="s">
        <v>462</v>
      </c>
      <c r="C17" s="101">
        <f t="shared" ref="C17:C27" si="0">K6/L6*100</f>
        <v>78.571428571428569</v>
      </c>
      <c r="D17" s="83"/>
      <c r="E17" s="134" t="s">
        <v>522</v>
      </c>
      <c r="F17" s="135">
        <f>SUM(F5:F16)</f>
        <v>40</v>
      </c>
      <c r="G17" s="135">
        <f t="shared" ref="G17:M17" si="1">SUM(G5:G16)</f>
        <v>154</v>
      </c>
      <c r="H17" s="135">
        <f t="shared" si="1"/>
        <v>29</v>
      </c>
      <c r="I17" s="135">
        <f t="shared" si="1"/>
        <v>18</v>
      </c>
      <c r="J17" s="135">
        <f t="shared" si="1"/>
        <v>20</v>
      </c>
      <c r="K17" s="135">
        <f t="shared" si="1"/>
        <v>898</v>
      </c>
      <c r="L17" s="135">
        <f t="shared" si="1"/>
        <v>1044</v>
      </c>
      <c r="M17" s="136">
        <f t="shared" si="1"/>
        <v>261</v>
      </c>
    </row>
    <row r="18" spans="1:13" x14ac:dyDescent="0.3">
      <c r="A18" s="73" t="s">
        <v>394</v>
      </c>
      <c r="B18" s="113" t="s">
        <v>458</v>
      </c>
      <c r="C18" s="101">
        <f t="shared" si="0"/>
        <v>97.142857142857139</v>
      </c>
      <c r="D18" s="83"/>
      <c r="E18" s="82"/>
      <c r="F18" s="82"/>
      <c r="G18" s="82"/>
      <c r="H18" s="82"/>
      <c r="I18" s="82"/>
      <c r="J18" s="82"/>
      <c r="K18" s="82"/>
      <c r="L18" s="82"/>
      <c r="M18" s="82"/>
    </row>
    <row r="19" spans="1:13" x14ac:dyDescent="0.3">
      <c r="A19" s="73" t="s">
        <v>401</v>
      </c>
      <c r="B19" s="113" t="s">
        <v>465</v>
      </c>
      <c r="C19" s="101">
        <f t="shared" si="0"/>
        <v>76.28205128205127</v>
      </c>
      <c r="D19" s="83"/>
      <c r="E19" s="82"/>
      <c r="F19" s="82"/>
      <c r="G19" s="82"/>
      <c r="H19" s="82"/>
      <c r="I19" s="82"/>
      <c r="J19" s="82"/>
      <c r="K19" s="82"/>
      <c r="L19" s="82"/>
      <c r="M19" s="82"/>
    </row>
    <row r="20" spans="1:13" x14ac:dyDescent="0.3">
      <c r="A20" s="73" t="s">
        <v>505</v>
      </c>
      <c r="B20" s="113" t="s">
        <v>518</v>
      </c>
      <c r="C20" s="101">
        <f t="shared" si="0"/>
        <v>82.5</v>
      </c>
      <c r="D20" s="82"/>
      <c r="E20" s="84"/>
      <c r="F20" s="82"/>
      <c r="G20" s="82"/>
      <c r="H20" s="82"/>
      <c r="I20" s="82"/>
      <c r="J20" s="82"/>
      <c r="K20" s="82"/>
      <c r="L20" s="82"/>
      <c r="M20" s="82"/>
    </row>
    <row r="21" spans="1:13" x14ac:dyDescent="0.3">
      <c r="A21" s="73" t="s">
        <v>397</v>
      </c>
      <c r="B21" s="113" t="s">
        <v>466</v>
      </c>
      <c r="C21" s="101">
        <f t="shared" si="0"/>
        <v>88.333333333333329</v>
      </c>
      <c r="D21" s="82"/>
      <c r="E21" s="85"/>
      <c r="F21" s="82"/>
      <c r="G21" s="82"/>
      <c r="H21" s="82"/>
      <c r="I21" s="82"/>
      <c r="J21" s="82"/>
      <c r="K21" s="82"/>
      <c r="L21" s="82"/>
      <c r="M21" s="82"/>
    </row>
    <row r="22" spans="1:13" x14ac:dyDescent="0.3">
      <c r="A22" s="73" t="s">
        <v>399</v>
      </c>
      <c r="B22" s="113" t="s">
        <v>468</v>
      </c>
      <c r="C22" s="101">
        <f t="shared" si="0"/>
        <v>93.75</v>
      </c>
      <c r="D22" s="82"/>
      <c r="E22" s="82"/>
      <c r="F22" s="82"/>
      <c r="G22" s="82"/>
      <c r="H22" s="82"/>
      <c r="I22" s="82"/>
      <c r="J22" s="82"/>
      <c r="K22" s="82"/>
      <c r="L22" s="82"/>
      <c r="M22" s="82"/>
    </row>
    <row r="23" spans="1:13" x14ac:dyDescent="0.3">
      <c r="A23" s="73" t="s">
        <v>400</v>
      </c>
      <c r="B23" s="113" t="s">
        <v>486</v>
      </c>
      <c r="C23" s="101">
        <f t="shared" si="0"/>
        <v>78.571428571428569</v>
      </c>
      <c r="D23" s="82"/>
      <c r="E23" s="82"/>
      <c r="F23" s="82"/>
      <c r="G23" s="82"/>
      <c r="H23" s="82"/>
      <c r="I23" s="82"/>
      <c r="J23" s="82"/>
      <c r="K23" s="82"/>
      <c r="L23" s="82"/>
      <c r="M23" s="82"/>
    </row>
    <row r="24" spans="1:13" x14ac:dyDescent="0.3">
      <c r="A24" s="73" t="s">
        <v>507</v>
      </c>
      <c r="B24" s="113" t="s">
        <v>519</v>
      </c>
      <c r="C24" s="101">
        <f t="shared" si="0"/>
        <v>100</v>
      </c>
      <c r="D24" s="82"/>
      <c r="E24" s="82"/>
      <c r="F24" s="82"/>
      <c r="G24" s="82"/>
      <c r="H24" s="82"/>
      <c r="I24" s="82"/>
      <c r="J24" s="82"/>
      <c r="K24" s="82"/>
      <c r="L24" s="82"/>
      <c r="M24" s="82"/>
    </row>
    <row r="25" spans="1:13" x14ac:dyDescent="0.3">
      <c r="A25" s="73" t="s">
        <v>396</v>
      </c>
      <c r="B25" s="113" t="s">
        <v>472</v>
      </c>
      <c r="C25" s="101">
        <f t="shared" si="0"/>
        <v>86.842105263157904</v>
      </c>
      <c r="D25" s="82"/>
      <c r="E25" s="82"/>
      <c r="F25" s="82"/>
      <c r="G25" s="82"/>
      <c r="H25" s="82"/>
      <c r="I25" s="82"/>
      <c r="J25" s="82"/>
      <c r="K25" s="82"/>
      <c r="L25" s="82"/>
      <c r="M25" s="82"/>
    </row>
    <row r="26" spans="1:13" x14ac:dyDescent="0.3">
      <c r="A26" s="73" t="s">
        <v>473</v>
      </c>
      <c r="B26" s="113" t="s">
        <v>474</v>
      </c>
      <c r="C26" s="101">
        <f t="shared" si="0"/>
        <v>86.538461538461547</v>
      </c>
      <c r="D26" s="82"/>
      <c r="E26" s="82"/>
      <c r="F26" s="82"/>
      <c r="G26" s="82"/>
      <c r="H26" s="82"/>
      <c r="I26" s="82"/>
      <c r="J26" s="82"/>
      <c r="K26" s="82"/>
      <c r="L26" s="82"/>
      <c r="M26" s="82"/>
    </row>
    <row r="27" spans="1:13" ht="15" thickBot="1" x14ac:dyDescent="0.35">
      <c r="A27" s="74" t="s">
        <v>524</v>
      </c>
      <c r="B27" s="114" t="s">
        <v>520</v>
      </c>
      <c r="C27" s="101">
        <f t="shared" si="0"/>
        <v>100</v>
      </c>
      <c r="D27" s="82"/>
      <c r="E27" s="82"/>
      <c r="F27" s="82"/>
      <c r="G27" s="82"/>
      <c r="H27" s="82"/>
      <c r="I27" s="82"/>
      <c r="J27" s="82"/>
      <c r="K27" s="82"/>
      <c r="L27" s="82"/>
      <c r="M27" s="82"/>
    </row>
  </sheetData>
  <mergeCells count="3">
    <mergeCell ref="A1:M1"/>
    <mergeCell ref="A2:M2"/>
    <mergeCell ref="B12:D14"/>
  </mergeCells>
  <conditionalFormatting sqref="A12">
    <cfRule type="expression" dxfId="3" priority="3">
      <formula>$D$69="Acceptable"</formula>
    </cfRule>
    <cfRule type="expression" dxfId="2" priority="4">
      <formula>$D$69="Unacceptable"</formula>
    </cfRule>
  </conditionalFormatting>
  <conditionalFormatting sqref="B12">
    <cfRule type="expression" dxfId="1" priority="1">
      <formula>$D$69="Acceptable"</formula>
    </cfRule>
    <cfRule type="expression" dxfId="0" priority="2">
      <formula>$D$69="Unacceptable"</formula>
    </cfRule>
  </conditionalFormatting>
  <pageMargins left="0.7" right="0.7" top="0.75" bottom="0.75" header="0.3" footer="0.3"/>
  <pageSetup paperSize="9" orientation="portrait" r:id="rId1"/>
</worksheet>
</file>

<file path=customXml/_rels/item1.xml.rels><?xml version='1.0' encoding='UTF-8' standalone='no' ?><Relationships xmlns="http://schemas.openxmlformats.org/package/2006/relationships"><Relationship Id="rId1" Type="http://schemas.openxmlformats.org/officeDocument/2006/relationships/customXmlProps" Target="itemProps1.xml" /></Relationships>
</file>

<file path=customXml/item1.xml><?xml version="1.0" encoding="utf-8"?>
<f:fields xmlns:f="http://schemas.fabasoft.com/folio/2007/fields">
  <f:record ref="">
    <f:field ref="objname" par="" text="08 RU TMF Checklist Tool"/>
    <f:field ref="objsubject" par="" text=""/>
    <f:field ref="objcreatedby" par="" text="Schmid, Marie-Ann"/>
    <f:field ref="objcreatedat" par="" text="31.05.2023 09:54:57"/>
    <f:field ref="objchangedby" par="" text="Schmidt, Holger"/>
    <f:field ref="objmodifiedat" par="" text="18.08.2023 09:18:39"/>
    <f:field ref="doc_FSCFOLIO_1_1001_FieldDocumentNumber" par="" text=""/>
    <f:field ref="doc_FSCFOLIO_1_1001_FieldSubject" par="" text=""/>
    <f:field ref="FSCFOLIO_1_1001_FieldCurrentUser" par="" text="Holger Schmidt"/>
    <f:field ref="CCAPRECONFIG_15_1001_Objektname" par="" text="08 RU TMF Checklist Tool"/>
    <f:field ref="DEPRECONFIG_15_1001_Objektname" par="" text="08 RU TMF Checklist Tool"/>
  </f:record>
  <f:display par="" text="...">
    <f:field ref="FSCFOLIO_1_1001_FieldCurrentUser" text="Aktueller Benutzer"/>
    <f:field ref="objsubject" text="Betreff (einzeilig)"/>
    <f:field ref="objcreatedat" text="Erzeugt am/um"/>
    <f:field ref="objcreatedby" text="Erzeugt von"/>
    <f:field ref="objmodifiedat" text="Letzte Änderung am/um"/>
    <f:field ref="objchangedby" text="Letzte Änderung von"/>
    <f:field ref="objname" text="Name"/>
    <f:field ref="CCAPRECONFIG_15_1001_Objektname" text="Objektname"/>
    <f:field ref="DEPRECONFIG_15_1001_Objektname" text="Objektname"/>
  </f:display>
  <f:display par="" text="Serienbrief">
    <f:field ref="doc_FSCFOLIO_1_1001_FieldSubject" text="Betreff"/>
    <f:field ref="doc_FSCFOLIO_1_1001_FieldDocumentNumber" text="Dokument Nummer"/>
  </f:display>
</f:fields>
</file>

<file path=customXml/itemProps1.xml><?xml version="1.0" encoding="utf-8"?>
<ds:datastoreItem xmlns:ds="http://schemas.openxmlformats.org/officeDocument/2006/customXml" ds:itemID="{4E8A9591-F074-446B-902F-511FF79C122F}">
  <ds:schemaRefs>
    <ds:schemaRef ds:uri="http://schemas.fabasoft.com/folio/2007/field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11</vt:i4>
      </vt:variant>
      <vt:variant>
        <vt:lpstr>Named Ranges</vt:lpstr>
      </vt:variant>
      <vt:variant>
        <vt:i4>2</vt:i4>
      </vt:variant>
    </vt:vector>
  </HeadingPairs>
  <TitlesOfParts>
    <vt:vector size="13" baseType="lpstr">
      <vt:lpstr>Про шаблон</vt:lpstr>
      <vt:lpstr>Группа 1 Вопросы</vt:lpstr>
      <vt:lpstr>Группа 1 Объяснения</vt:lpstr>
      <vt:lpstr>Группа 1 Оценка</vt:lpstr>
      <vt:lpstr>Группа 1 Графики</vt:lpstr>
      <vt:lpstr>Группа 2 Вопросы</vt:lpstr>
      <vt:lpstr>Группа 2 Оценка</vt:lpstr>
      <vt:lpstr>Группа 2 Графики</vt:lpstr>
      <vt:lpstr>Общая оценка</vt:lpstr>
      <vt:lpstr>Общие графики</vt:lpstr>
      <vt:lpstr>Каталог мероприятий</vt:lpstr>
      <vt:lpstr>'Группа 1 Вопросы'!_ftn1</vt:lpstr>
      <vt:lpstr>'Группа 1 Вопросы'!_ftnref1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Oleksandra Lohunova</cp:lastModifiedBy>
  <cp:lastPrinted>2019-11-04T13:23:42Z</cp:lastPrinted>
  <dcterms:created xsi:type="dcterms:W3CDTF">2013-12-06T14:13:07Z</dcterms:created>
  <dcterms:modified xsi:type="dcterms:W3CDTF">2022-03-15T10:00:57Z</dcterms:modified>
</cp:coreProperties>
</file>

<file path=docProps/custom.xml><?xml version="1.0" encoding="utf-8"?>
<Properties xmlns="http://schemas.openxmlformats.org/officeDocument/2006/custom-properties" xmlns:vt="http://schemas.openxmlformats.org/officeDocument/2006/docPropsVTypes">
  <property name="FSC#UBACFG@15.1700:Author" pid="2" fmtid="{D5CDD505-2E9C-101B-9397-08002B2CF9AE}">
    <vt:lpwstr>Marie-Ann Schmid</vt:lpwstr>
  </property>
  <property name="FSC#UBACFG@15.1700:MailAuthor" pid="3" fmtid="{D5CDD505-2E9C-101B-9397-08002B2CF9AE}">
    <vt:lpwstr>Marie-Ann.Schmid@uba.de</vt:lpwstr>
  </property>
  <property name="FSC#UBACFG@15.1700:Mail2Author" pid="4" fmtid="{D5CDD505-2E9C-101B-9397-08002B2CF9AE}">
    <vt:lpwstr/>
  </property>
  <property name="FSC#UBACFG@15.1700:TelephonAuthor" pid="5" fmtid="{D5CDD505-2E9C-101B-9397-08002B2CF9AE}">
    <vt:lpwstr/>
  </property>
  <property name="FSC#UBACFG@15.1700:FaxAuthor" pid="6" fmtid="{D5CDD505-2E9C-101B-9397-08002B2CF9AE}">
    <vt:lpwstr/>
  </property>
  <property name="FSC#UBACFG@15.1700:SurnameAuthor" pid="7" fmtid="{D5CDD505-2E9C-101B-9397-08002B2CF9AE}">
    <vt:lpwstr>Schmid</vt:lpwstr>
  </property>
  <property name="FSC#UBACFG@15.1700:GroupReferrednumber" pid="8" fmtid="{D5CDD505-2E9C-101B-9397-08002B2CF9AE}">
    <vt:lpwstr>III 2.3 (Fachgebiet III 2.3 - Anlagensicherheit)</vt:lpwstr>
  </property>
  <property name="FSC#UBACFG@15.1700:FinalVersionSignerProcedure" pid="9" fmtid="{D5CDD505-2E9C-101B-9397-08002B2CF9AE}">
    <vt:lpwstr/>
  </property>
  <property name="FSC#UBACFG@15.1700:FileReferenceProcedure" pid="10" fmtid="{D5CDD505-2E9C-101B-9397-08002B2CF9AE}">
    <vt:lpwstr>90 213-59/0009#0015</vt:lpwstr>
  </property>
  <property name="FSC#UBACFG@15.1700:SubjectReferrednumber" pid="11" fmtid="{D5CDD505-2E9C-101B-9397-08002B2CF9AE}">
    <vt:lpwstr>Vermerk_x005f_Veröffentlichung_x000d__x000a_ </vt:lpwstr>
  </property>
  <property name="FSC#UBACFG@15.1700:ObjnameReferrednumber" pid="12" fmtid="{D5CDD505-2E9C-101B-9397-08002B2CF9AE}">
    <vt:lpwstr>90 213-59/0009#0015-0001 -  Veröffentlichung von: Методология обеспечения безопасности </vt:lpwstr>
  </property>
  <property name="FSC#COOELAK@1.1001:Subject" pid="13" fmtid="{D5CDD505-2E9C-101B-9397-08002B2CF9AE}">
    <vt:lpwstr>Verbesserung der Sicherheit industrieller Rückhaltebecken in Kirgisistan</vt:lpwstr>
  </property>
  <property name="FSC#COOELAK@1.1001:FileReference" pid="14" fmtid="{D5CDD505-2E9C-101B-9397-08002B2CF9AE}">
    <vt:lpwstr>90 213-59/0009</vt:lpwstr>
  </property>
  <property name="FSC#COOELAK@1.1001:FileRefYear" pid="15" fmtid="{D5CDD505-2E9C-101B-9397-08002B2CF9AE}">
    <vt:lpwstr>2021</vt:lpwstr>
  </property>
  <property name="FSC#COOELAK@1.1001:FileRefOrdinal" pid="16" fmtid="{D5CDD505-2E9C-101B-9397-08002B2CF9AE}">
    <vt:lpwstr>9</vt:lpwstr>
  </property>
  <property name="FSC#COOELAK@1.1001:FileRefOU" pid="17" fmtid="{D5CDD505-2E9C-101B-9397-08002B2CF9AE}">
    <vt:lpwstr>I 1.2</vt:lpwstr>
  </property>
  <property name="FSC#COOELAK@1.1001:Organization" pid="18" fmtid="{D5CDD505-2E9C-101B-9397-08002B2CF9AE}">
    <vt:lpwstr/>
  </property>
  <property name="FSC#COOELAK@1.1001:Owner" pid="19" fmtid="{D5CDD505-2E9C-101B-9397-08002B2CF9AE}">
    <vt:lpwstr>Schmid Marie-Ann</vt:lpwstr>
  </property>
  <property name="FSC#COOELAK@1.1001:OwnerExtension" pid="20" fmtid="{D5CDD505-2E9C-101B-9397-08002B2CF9AE}">
    <vt:lpwstr/>
  </property>
  <property name="FSC#COOELAK@1.1001:OwnerFaxExtension" pid="21" fmtid="{D5CDD505-2E9C-101B-9397-08002B2CF9AE}">
    <vt:lpwstr/>
  </property>
  <property name="FSC#COOELAK@1.1001:DispatchedBy" pid="22" fmtid="{D5CDD505-2E9C-101B-9397-08002B2CF9AE}">
    <vt:lpwstr/>
  </property>
  <property name="FSC#COOELAK@1.1001:DispatchedAt" pid="23" fmtid="{D5CDD505-2E9C-101B-9397-08002B2CF9AE}">
    <vt:lpwstr/>
  </property>
  <property name="FSC#COOELAK@1.1001:ApprovedBy" pid="24" fmtid="{D5CDD505-2E9C-101B-9397-08002B2CF9AE}">
    <vt:lpwstr/>
  </property>
  <property name="FSC#COOELAK@1.1001:ApprovedAt" pid="25" fmtid="{D5CDD505-2E9C-101B-9397-08002B2CF9AE}">
    <vt:lpwstr/>
  </property>
  <property name="FSC#COOELAK@1.1001:Department" pid="26" fmtid="{D5CDD505-2E9C-101B-9397-08002B2CF9AE}">
    <vt:lpwstr>III 2.3 (Fachgebiet III 2.3 - Anlagensicherheit)</vt:lpwstr>
  </property>
  <property name="FSC#COOELAK@1.1001:CreatedAt" pid="27" fmtid="{D5CDD505-2E9C-101B-9397-08002B2CF9AE}">
    <vt:lpwstr>31.05.2023</vt:lpwstr>
  </property>
  <property name="FSC#COOELAK@1.1001:OU" pid="28" fmtid="{D5CDD505-2E9C-101B-9397-08002B2CF9AE}">
    <vt:lpwstr>III 2.3 (Fachgebiet III 2.3 - Anlagensicherheit)</vt:lpwstr>
  </property>
  <property name="FSC#COOELAK@1.1001:Priority" pid="29" fmtid="{D5CDD505-2E9C-101B-9397-08002B2CF9AE}">
    <vt:lpwstr> ()</vt:lpwstr>
  </property>
  <property name="FSC#COOELAK@1.1001:ObjBarCode" pid="30" fmtid="{D5CDD505-2E9C-101B-9397-08002B2CF9AE}">
    <vt:lpwstr>*COO.2245.100.5.1356919*</vt:lpwstr>
  </property>
  <property name="FSC#COOELAK@1.1001:RefBarCode" pid="31" fmtid="{D5CDD505-2E9C-101B-9397-08002B2CF9AE}">
    <vt:lpwstr>*COO.2245.100.3.279643*</vt:lpwstr>
  </property>
  <property name="FSC#COOELAK@1.1001:FileRefBarCode" pid="32" fmtid="{D5CDD505-2E9C-101B-9397-08002B2CF9AE}">
    <vt:lpwstr>*90 213-59/0009*</vt:lpwstr>
  </property>
  <property name="FSC#COOELAK@1.1001:ExternalRef" pid="33" fmtid="{D5CDD505-2E9C-101B-9397-08002B2CF9AE}">
    <vt:lpwstr/>
  </property>
  <property name="FSC#COOELAK@1.1001:IncomingNumber" pid="34" fmtid="{D5CDD505-2E9C-101B-9397-08002B2CF9AE}">
    <vt:lpwstr/>
  </property>
  <property name="FSC#COOELAK@1.1001:IncomingSubject" pid="35" fmtid="{D5CDD505-2E9C-101B-9397-08002B2CF9AE}">
    <vt:lpwstr/>
  </property>
  <property name="FSC#COOELAK@1.1001:ProcessResponsible" pid="36" fmtid="{D5CDD505-2E9C-101B-9397-08002B2CF9AE}">
    <vt:lpwstr>Wollmann Ralph</vt:lpwstr>
  </property>
  <property name="FSC#COOELAK@1.1001:ProcessResponsiblePhone" pid="37" fmtid="{D5CDD505-2E9C-101B-9397-08002B2CF9AE}">
    <vt:lpwstr/>
  </property>
  <property name="FSC#COOELAK@1.1001:ProcessResponsibleMail" pid="38" fmtid="{D5CDD505-2E9C-101B-9397-08002B2CF9AE}">
    <vt:lpwstr>Ralph.Wollmann@uba.de</vt:lpwstr>
  </property>
  <property name="FSC#COOELAK@1.1001:ProcessResponsibleFax" pid="39" fmtid="{D5CDD505-2E9C-101B-9397-08002B2CF9AE}">
    <vt:lpwstr/>
  </property>
  <property name="FSC#COOELAK@1.1001:ApproverFirstName" pid="40" fmtid="{D5CDD505-2E9C-101B-9397-08002B2CF9AE}">
    <vt:lpwstr/>
  </property>
  <property name="FSC#COOELAK@1.1001:ApproverSurName" pid="41" fmtid="{D5CDD505-2E9C-101B-9397-08002B2CF9AE}">
    <vt:lpwstr/>
  </property>
  <property name="FSC#COOELAK@1.1001:ApproverTitle" pid="42" fmtid="{D5CDD505-2E9C-101B-9397-08002B2CF9AE}">
    <vt:lpwstr/>
  </property>
  <property name="FSC#COOELAK@1.1001:ExternalDate" pid="43" fmtid="{D5CDD505-2E9C-101B-9397-08002B2CF9AE}">
    <vt:lpwstr/>
  </property>
  <property name="FSC#COOELAK@1.1001:SettlementApprovedAt" pid="44" fmtid="{D5CDD505-2E9C-101B-9397-08002B2CF9AE}">
    <vt:lpwstr/>
  </property>
  <property name="FSC#COOELAK@1.1001:BaseNumber" pid="45" fmtid="{D5CDD505-2E9C-101B-9397-08002B2CF9AE}">
    <vt:lpwstr>90 213-59</vt:lpwstr>
  </property>
  <property name="FSC#COOELAK@1.1001:CurrentUserRolePos" pid="46" fmtid="{D5CDD505-2E9C-101B-9397-08002B2CF9AE}">
    <vt:lpwstr>Sachbearbeiter/in</vt:lpwstr>
  </property>
  <property name="FSC#COOELAK@1.1001:CurrentUserEmail" pid="47" fmtid="{D5CDD505-2E9C-101B-9397-08002B2CF9AE}">
    <vt:lpwstr>Holger.Schmidt@uba.de</vt:lpwstr>
  </property>
  <property name="FSC#ELAKGOV@1.1001:PersonalSubjGender" pid="48" fmtid="{D5CDD505-2E9C-101B-9397-08002B2CF9AE}">
    <vt:lpwstr/>
  </property>
  <property name="FSC#ELAKGOV@1.1001:PersonalSubjFirstName" pid="49" fmtid="{D5CDD505-2E9C-101B-9397-08002B2CF9AE}">
    <vt:lpwstr/>
  </property>
  <property name="FSC#ELAKGOV@1.1001:PersonalSubjSurName" pid="50" fmtid="{D5CDD505-2E9C-101B-9397-08002B2CF9AE}">
    <vt:lpwstr/>
  </property>
  <property name="FSC#ELAKGOV@1.1001:PersonalSubjSalutation" pid="51" fmtid="{D5CDD505-2E9C-101B-9397-08002B2CF9AE}">
    <vt:lpwstr/>
  </property>
  <property name="FSC#ELAKGOV@1.1001:PersonalSubjAddress" pid="52" fmtid="{D5CDD505-2E9C-101B-9397-08002B2CF9AE}">
    <vt:lpwstr/>
  </property>
  <property name="FSC#ATSTATECFG@1.1001:Office" pid="53" fmtid="{D5CDD505-2E9C-101B-9397-08002B2CF9AE}">
    <vt:lpwstr/>
  </property>
  <property name="FSC#ATSTATECFG@1.1001:Agent" pid="54" fmtid="{D5CDD505-2E9C-101B-9397-08002B2CF9AE}">
    <vt:lpwstr/>
  </property>
  <property name="FSC#ATSTATECFG@1.1001:AgentPhone" pid="55" fmtid="{D5CDD505-2E9C-101B-9397-08002B2CF9AE}">
    <vt:lpwstr/>
  </property>
  <property name="FSC#ATSTATECFG@1.1001:DepartmentFax" pid="56" fmtid="{D5CDD505-2E9C-101B-9397-08002B2CF9AE}">
    <vt:lpwstr/>
  </property>
  <property name="FSC#ATSTATECFG@1.1001:DepartmentEmail" pid="57" fmtid="{D5CDD505-2E9C-101B-9397-08002B2CF9AE}">
    <vt:lpwstr/>
  </property>
  <property name="FSC#ATSTATECFG@1.1001:SubfileDate" pid="58" fmtid="{D5CDD505-2E9C-101B-9397-08002B2CF9AE}">
    <vt:lpwstr>31.05.2023</vt:lpwstr>
  </property>
  <property name="FSC#ATSTATECFG@1.1001:SubfileSubject" pid="59" fmtid="{D5CDD505-2E9C-101B-9397-08002B2CF9AE}">
    <vt:lpwstr>Vermerk_x005f_Veröffentlichung_x000d__x000a_ </vt:lpwstr>
  </property>
  <property name="FSC#ATSTATECFG@1.1001:DepartmentZipCode" pid="60" fmtid="{D5CDD505-2E9C-101B-9397-08002B2CF9AE}">
    <vt:lpwstr/>
  </property>
  <property name="FSC#ATSTATECFG@1.1001:DepartmentCountry" pid="61" fmtid="{D5CDD505-2E9C-101B-9397-08002B2CF9AE}">
    <vt:lpwstr/>
  </property>
  <property name="FSC#ATSTATECFG@1.1001:DepartmentCity" pid="62" fmtid="{D5CDD505-2E9C-101B-9397-08002B2CF9AE}">
    <vt:lpwstr/>
  </property>
  <property name="FSC#ATSTATECFG@1.1001:DepartmentStreet" pid="63" fmtid="{D5CDD505-2E9C-101B-9397-08002B2CF9AE}">
    <vt:lpwstr/>
  </property>
  <property name="FSC#ATSTATECFG@1.1001:DepartmentDVR" pid="64" fmtid="{D5CDD505-2E9C-101B-9397-08002B2CF9AE}">
    <vt:lpwstr/>
  </property>
  <property name="FSC#ATSTATECFG@1.1001:DepartmentUID" pid="65" fmtid="{D5CDD505-2E9C-101B-9397-08002B2CF9AE}">
    <vt:lpwstr/>
  </property>
  <property name="FSC#ATSTATECFG@1.1001:SubfileReference" pid="66" fmtid="{D5CDD505-2E9C-101B-9397-08002B2CF9AE}">
    <vt:lpwstr>90 213-59/0009#0015-0001</vt:lpwstr>
  </property>
  <property name="FSC#ATSTATECFG@1.1001:Clause" pid="67" fmtid="{D5CDD505-2E9C-101B-9397-08002B2CF9AE}">
    <vt:lpwstr/>
  </property>
  <property name="FSC#ATSTATECFG@1.1001:ApprovedSignature" pid="68" fmtid="{D5CDD505-2E9C-101B-9397-08002B2CF9AE}">
    <vt:lpwstr/>
  </property>
  <property name="FSC#ATSTATECFG@1.1001:BankAccount" pid="69" fmtid="{D5CDD505-2E9C-101B-9397-08002B2CF9AE}">
    <vt:lpwstr/>
  </property>
  <property name="FSC#ATSTATECFG@1.1001:BankAccountOwner" pid="70" fmtid="{D5CDD505-2E9C-101B-9397-08002B2CF9AE}">
    <vt:lpwstr/>
  </property>
  <property name="FSC#ATSTATECFG@1.1001:BankInstitute" pid="71" fmtid="{D5CDD505-2E9C-101B-9397-08002B2CF9AE}">
    <vt:lpwstr/>
  </property>
  <property name="FSC#ATSTATECFG@1.1001:BankAccountID" pid="72" fmtid="{D5CDD505-2E9C-101B-9397-08002B2CF9AE}">
    <vt:lpwstr/>
  </property>
  <property name="FSC#ATSTATECFG@1.1001:BankAccountIBAN" pid="73" fmtid="{D5CDD505-2E9C-101B-9397-08002B2CF9AE}">
    <vt:lpwstr/>
  </property>
  <property name="FSC#ATSTATECFG@1.1001:BankAccountBIC" pid="74" fmtid="{D5CDD505-2E9C-101B-9397-08002B2CF9AE}">
    <vt:lpwstr/>
  </property>
  <property name="FSC#ATSTATECFG@1.1001:BankName" pid="75" fmtid="{D5CDD505-2E9C-101B-9397-08002B2CF9AE}">
    <vt:lpwstr/>
  </property>
  <property name="FSC#FSCGOVDE@1.1001:FileRefOUEmail" pid="76" fmtid="{D5CDD505-2E9C-101B-9397-08002B2CF9AE}">
    <vt:lpwstr/>
  </property>
  <property name="FSC#FSCGOVDE@1.1001:ProcedureReference" pid="77" fmtid="{D5CDD505-2E9C-101B-9397-08002B2CF9AE}">
    <vt:lpwstr>90 213-59/0009#0015</vt:lpwstr>
  </property>
  <property name="FSC#FSCGOVDE@1.1001:FileSubject" pid="78" fmtid="{D5CDD505-2E9C-101B-9397-08002B2CF9AE}">
    <vt:lpwstr>Verbesserung der Sicherheit industrieller Rückhaltebecken in Kirgisistan</vt:lpwstr>
  </property>
  <property name="FSC#FSCGOVDE@1.1001:ProcedureSubject" pid="79" fmtid="{D5CDD505-2E9C-101B-9397-08002B2CF9AE}">
    <vt:lpwstr>Veröffentlichung von: Методология обеспечения безопасности хвостохранилищ bzw.  Tailings Management Facilities (TMF) Safety Methodology mit Anhängen: “Checklist-Tool” und “TMF-Inventory”, jeweils in englischer und russischer Sprache.</vt:lpwstr>
  </property>
  <property name="FSC#FSCGOVDE@1.1001:SignFinalVersionBy" pid="80" fmtid="{D5CDD505-2E9C-101B-9397-08002B2CF9AE}">
    <vt:lpwstr/>
  </property>
  <property name="FSC#FSCGOVDE@1.1001:SignFinalVersionAt" pid="81" fmtid="{D5CDD505-2E9C-101B-9397-08002B2CF9AE}">
    <vt:lpwstr/>
  </property>
  <property name="FSC#FSCGOVDE@1.1001:ProcedureRefBarCode" pid="82" fmtid="{D5CDD505-2E9C-101B-9397-08002B2CF9AE}">
    <vt:lpwstr>90 213-59/0009#0015</vt:lpwstr>
  </property>
  <property name="FSC#FSCGOVDE@1.1001:FileAddSubj" pid="83" fmtid="{D5CDD505-2E9C-101B-9397-08002B2CF9AE}">
    <vt:lpwstr/>
  </property>
  <property name="FSC#FSCGOVDE@1.1001:DocumentSubj" pid="84" fmtid="{D5CDD505-2E9C-101B-9397-08002B2CF9AE}">
    <vt:lpwstr>Vermerk_x005f_Veröffentlichung_x000d__x000a_ </vt:lpwstr>
  </property>
  <property name="FSC#FSCGOVDE@1.1001:FileRel" pid="85" fmtid="{D5CDD505-2E9C-101B-9397-08002B2CF9AE}">
    <vt:lpwstr/>
  </property>
  <property name="FSC#COOSYSTEM@1.1:Container" pid="86" fmtid="{D5CDD505-2E9C-101B-9397-08002B2CF9AE}">
    <vt:lpwstr>COO.2245.100.5.1356919</vt:lpwstr>
  </property>
  <property name="FSC#FSCFOLIO@1.1001:docpropproject" pid="87" fmtid="{D5CDD505-2E9C-101B-9397-08002B2CF9AE}">
    <vt:lpwstr/>
  </property>
</Properties>
</file>